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'FattureTempi'!$A$1:$AI$293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<sst xmlns="http://schemas.openxmlformats.org/spreadsheetml/2006/main" count="4075" uniqueCount="917">
  <si>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</si>
  <si>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</si>
  <si>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</si>
  <si>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</si>
  <si>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</si>
  <si>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</si>
  <si>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</si>
  <si>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</si>
  <si>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</si>
  <si>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</si>
  <si>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</si>
  <si>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</si>
  <si>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</si>
  <si>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</si>
  <si>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</si>
  <si>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</si>
  <si>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</si>
  <si>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</si>
  <si>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</si>
  <si>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</si>
  <si>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</si>
  <si>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</si>
  <si>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</si>
  <si>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</si>
  <si>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</si>
  <si>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</si>
  <si>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</si>
  <si>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</si>
  <si>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</si>
  <si>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</si>
  <si>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</si>
  <si>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</si>
  <si>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</si>
  <si>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</si>
  <si>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</si>
  <si>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</si>
  <si>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</si>
  <si>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</si>
  <si>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</si>
  <si>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</si>
  <si>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</si>
  <si>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</si>
  <si>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</si>
  <si>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</si>
  <si>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</si>
  <si>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</si>
  <si>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</si>
  <si>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</si>
  <si>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</si>
  <si>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</si>
  <si>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</si>
  <si>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</si>
  <si>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</si>
  <si>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</si>
  <si>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</si>
  <si>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</si>
  <si>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</si>
  <si>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</si>
  <si>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</si>
  <si>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</si>
  <si>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</si>
  <si>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</si>
  <si>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</si>
  <si>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</si>
  <si>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</si>
  <si>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</si>
  <si>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</si>
  <si>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</si>
  <si>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</si>
  <si>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</si>
  <si>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</si>
  <si>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</si>
  <si>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</si>
  <si>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</si>
  <si>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</si>
  <si>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</si>
  <si>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</si>
  <si>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</si>
  <si>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</si>
  <si>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</si>
  <si>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</si>
  <si>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</si>
  <si>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</si>
  <si>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</si>
  <si>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</si>
  <si>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</si>
  <si>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</si>
  <si>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</si>
  <si>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</si>
  <si>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</si>
  <si>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</si>
  <si>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</si>
  <si>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</si>
  <si>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</si>
  <si>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</si>
  <si>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</si>
  <si>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</si>
  <si>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</si>
  <si>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</si>
  <si>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</si>
  <si>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</si>
  <si>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</si>
  <si>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</si>
  <si>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</si>
  <si>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</si>
  <si>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</si>
  <si>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</si>
  <si>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</si>
  <si>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</si>
  <si>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</si>
  <si>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</si>
  <si>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</si>
  <si>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</si>
  <si>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Tempestività dei Pagamenti - Elenco Fatture Pagate - Periodo 01/10/2021 - 31/12/2021</t>
  </si>
  <si>
    <t>20/08/2021</t>
  </si>
  <si>
    <t>000004/PA</t>
  </si>
  <si>
    <t>13/08/2021</t>
  </si>
  <si>
    <t>RIPARAZIONE CONDOTTA IDRICA PRESSO CIMITERO CAPOLUOGO.  AFFIDAMENTO DIRETTO - CIG ZCA32B426E</t>
  </si>
  <si>
    <t>SI</t>
  </si>
  <si>
    <t>ZCA32B426E</t>
  </si>
  <si>
    <t>14/08/2021</t>
  </si>
  <si>
    <t>ZECCHINI GROUP di Zecchini Franco &amp; Figli s.r.l.</t>
  </si>
  <si>
    <t>02093940027</t>
  </si>
  <si>
    <t>ufficio tecnico</t>
  </si>
  <si>
    <t>01/10/2021</t>
  </si>
  <si>
    <t>12/09/2021</t>
  </si>
  <si>
    <t>04/10/2021</t>
  </si>
  <si>
    <t>NO</t>
  </si>
  <si>
    <t>04/09/2021</t>
  </si>
  <si>
    <t>2021/4372/2</t>
  </si>
  <si>
    <t>10/08/2021</t>
  </si>
  <si>
    <t>Fornitura soluzione software in licenza d'uso al Comune di Salussola</t>
  </si>
  <si>
    <t>Z063167A86</t>
  </si>
  <si>
    <t>24/08/2021</t>
  </si>
  <si>
    <t>SISCOM S.P.A.</t>
  </si>
  <si>
    <t>01778000040</t>
  </si>
  <si>
    <t>sindaco</t>
  </si>
  <si>
    <t>02/10/2021</t>
  </si>
  <si>
    <t>23/09/2021</t>
  </si>
  <si>
    <t>07/09/2021</t>
  </si>
  <si>
    <t>22PA</t>
  </si>
  <si>
    <t>30/08/2021</t>
  </si>
  <si>
    <t>ACQUISTO CARTA PER UFFICI COMUNALI.  AFFIDAMENTO DIRETTO - CIG Z8132B4B30</t>
  </si>
  <si>
    <t>Z8132B4B30</t>
  </si>
  <si>
    <t>31/08/2021</t>
  </si>
  <si>
    <t>BONDA CLAUDIO  di E. e R. Bonda &amp; C. s.n.c.</t>
  </si>
  <si>
    <t>01497260024</t>
  </si>
  <si>
    <t>29/09/2021</t>
  </si>
  <si>
    <t>1465</t>
  </si>
  <si>
    <t>riparazione decespugliatore + prodotti - CIG Z4C3163B08</t>
  </si>
  <si>
    <t>Z4C3163B08</t>
  </si>
  <si>
    <t>NICOLOTTI &amp; C.  S.N.C.</t>
  </si>
  <si>
    <t>06380050010</t>
  </si>
  <si>
    <t/>
  </si>
  <si>
    <t>1466</t>
  </si>
  <si>
    <t>ACQUISTO MATERIALE ANTINFORTUNISTICO AD USO DEL PERSONALE ESTERNO.  AFFIDAMENTO DIRETTO - CIG ZCF31C52F8</t>
  </si>
  <si>
    <t>ZCF31C52F8</t>
  </si>
  <si>
    <t>0000921900009428</t>
  </si>
  <si>
    <t>25/08/2021</t>
  </si>
  <si>
    <t>POD produzione ITP0AE06711409 fotovoltaico scambio sul posto - servizio di misura competenza anno 2020</t>
  </si>
  <si>
    <t>26/08/2021</t>
  </si>
  <si>
    <t>E-DISTRIBUZIONE SPA</t>
  </si>
  <si>
    <t>15844561009</t>
  </si>
  <si>
    <t>05779711000</t>
  </si>
  <si>
    <t>25/09/2021</t>
  </si>
  <si>
    <t>18/09/2021</t>
  </si>
  <si>
    <t>1021221957</t>
  </si>
  <si>
    <t>spese di spedizione verbali di contestazione CdS - mese di luglio - CIG ZB71D56F60</t>
  </si>
  <si>
    <t>ZB71D56F60</t>
  </si>
  <si>
    <t>02/09/2021</t>
  </si>
  <si>
    <t>POSTE ITALIANE  s.p.a.</t>
  </si>
  <si>
    <t>01114601006</t>
  </si>
  <si>
    <t>97103880585</t>
  </si>
  <si>
    <t>polizia urbana</t>
  </si>
  <si>
    <t>05/10/2021</t>
  </si>
  <si>
    <t>1021225076</t>
  </si>
  <si>
    <t>03/09/2021</t>
  </si>
  <si>
    <t>spese di spedizione verbali di contestazione CdS - mese di giugno - CIG ZB71D56F60</t>
  </si>
  <si>
    <t>03/10/2021</t>
  </si>
  <si>
    <t>911/PA</t>
  </si>
  <si>
    <t>assistenza apparecchiature di rilevazione infrazioni semaforo rosso</t>
  </si>
  <si>
    <t>Z7C3246404</t>
  </si>
  <si>
    <t>Traffic Tecnology s.r.l.</t>
  </si>
  <si>
    <t>03298520242</t>
  </si>
  <si>
    <t>46/B</t>
  </si>
  <si>
    <t>ACQUISTO ASFALTO PER MANUTENZIONE SEDI STRADALI COMUNALI.  AFFIDAMENTO DIRETTO - CIG ZDC32B30BB</t>
  </si>
  <si>
    <t>ZDC32B30BB</t>
  </si>
  <si>
    <t>Rondo Spaudo cav.Eraldo &amp; Figli srl</t>
  </si>
  <si>
    <t>00181010026</t>
  </si>
  <si>
    <t>001317-0C3 P</t>
  </si>
  <si>
    <t>pulizia uffici comunali giu-lug-ago 2021</t>
  </si>
  <si>
    <t>ZEB2ECEF55</t>
  </si>
  <si>
    <t>09/09/2021</t>
  </si>
  <si>
    <t>EUROTREND Assistenza cooperativa sociale s.c.r.l.</t>
  </si>
  <si>
    <t>01914840028</t>
  </si>
  <si>
    <t>08/10/2021</t>
  </si>
  <si>
    <t>182PA</t>
  </si>
  <si>
    <t>assolvimento obblighi DPO</t>
  </si>
  <si>
    <t>Z872C972CF</t>
  </si>
  <si>
    <t>10/09/2021</t>
  </si>
  <si>
    <t>LABOR SERVICE s.r.l. - Servizi Sicurezza e Qualità</t>
  </si>
  <si>
    <t>02171510031</t>
  </si>
  <si>
    <t>09/10/2021</t>
  </si>
  <si>
    <t>003293</t>
  </si>
  <si>
    <t>gestione delle sanzioni al CdS x stampa - postalizzazione - rendicontazione verbali 47 + 10 pec</t>
  </si>
  <si>
    <t>Z261D42518</t>
  </si>
  <si>
    <t>11/09/2021</t>
  </si>
  <si>
    <t>OPEN SOFTWARE S.R.L.</t>
  </si>
  <si>
    <t>02810000279</t>
  </si>
  <si>
    <t>11/10/2021</t>
  </si>
  <si>
    <t>VVA/21012450</t>
  </si>
  <si>
    <t>16/09/2021</t>
  </si>
  <si>
    <t>CONSUMI BD 202103-202108 DETERMINA N. 6 DEL 20/03/2021 AREA POLIZIA LOCALE Rif. interno IC: 601290</t>
  </si>
  <si>
    <t>Z5730E601D</t>
  </si>
  <si>
    <t>17/09/2021</t>
  </si>
  <si>
    <t>INFOCAMERE società consortile di informatica delle Camere di Commercio Italiane</t>
  </si>
  <si>
    <t>02313821007</t>
  </si>
  <si>
    <t>16/10/2021</t>
  </si>
  <si>
    <t>0001149/PA</t>
  </si>
  <si>
    <t>08/09/2021</t>
  </si>
  <si>
    <t>ACCONTO ECOCENTRI  2021</t>
  </si>
  <si>
    <t>S.E.A.B. SOCIETA' ECOLOGICA AREA BIELLESE S.P.A.</t>
  </si>
  <si>
    <t>02132350022</t>
  </si>
  <si>
    <t>vice-sindaco</t>
  </si>
  <si>
    <t>02/11/2021</t>
  </si>
  <si>
    <t>8A00447203</t>
  </si>
  <si>
    <t>bolletta linea 0161998124 5BIM 2021</t>
  </si>
  <si>
    <t>Z140E3A2A6</t>
  </si>
  <si>
    <t>13/09/2021</t>
  </si>
  <si>
    <t>TELECOM ITALIA SPA</t>
  </si>
  <si>
    <t>00488410010</t>
  </si>
  <si>
    <t>12/10/2021</t>
  </si>
  <si>
    <t>8A00449532</t>
  </si>
  <si>
    <t>5BIM 2021 bolletta linea fax uffici 0161997276</t>
  </si>
  <si>
    <t>8A00447382</t>
  </si>
  <si>
    <t>5BIM 2021 bolletta linea internet uffici  0161998370</t>
  </si>
  <si>
    <t>8A00447259</t>
  </si>
  <si>
    <t>bolletta telefono fisso scuola secondaria linea 0161998150 5BIM 2021</t>
  </si>
  <si>
    <t>8A00448646</t>
  </si>
  <si>
    <t>bolletta telefono fisso scuola primaria linea 0161998602 5BIM 2021</t>
  </si>
  <si>
    <t>600302872</t>
  </si>
  <si>
    <t>Fatture consumi GAS 00572090000690 - GA - VIA SORELLE BONA  13885 SALUSSOLA BI   agosto</t>
  </si>
  <si>
    <t>Z8E11750A4</t>
  </si>
  <si>
    <t>Blue Meta s.p.a. Unipersonale</t>
  </si>
  <si>
    <t>02971930165</t>
  </si>
  <si>
    <t>13/10/2021</t>
  </si>
  <si>
    <t>600302873</t>
  </si>
  <si>
    <t>00572090000691 - GA - VIA SORELLE BONA  13885 SALUSSOLA BI Fatture consumi GAS  agosto</t>
  </si>
  <si>
    <t>600302874</t>
  </si>
  <si>
    <t>Fatture consumi GAS 00572090000698 - GA - VIA ROMA  13885 SALUSSOLA BI agosto</t>
  </si>
  <si>
    <t>600302875</t>
  </si>
  <si>
    <t>metano municipio  agosto</t>
  </si>
  <si>
    <t>600302876</t>
  </si>
  <si>
    <t>metano palestra  agosto</t>
  </si>
  <si>
    <t>600302877</t>
  </si>
  <si>
    <t>metano salone polivalente   agosto</t>
  </si>
  <si>
    <t>20/09/2021</t>
  </si>
  <si>
    <t>8A00448461</t>
  </si>
  <si>
    <t>5 BIM.2021  COLLEGAMENTO ADSL EDIFICIO SCUOLA PRIMARIA  id.n.0161207540 - CIG Z2730E8047</t>
  </si>
  <si>
    <t>Z2730E8047</t>
  </si>
  <si>
    <t>28/09/2021</t>
  </si>
  <si>
    <t>FPA 182/21</t>
  </si>
  <si>
    <t>Fornitura libri NON POSSO SALVARMI DA SOLO. JACON, STORIA DI UN PARTIGIANO di Antonio Ortoleva</t>
  </si>
  <si>
    <t>ZE0332CE00</t>
  </si>
  <si>
    <t>NAVARRA EDITORE S.R.L.S.</t>
  </si>
  <si>
    <t>06295930827</t>
  </si>
  <si>
    <t>servizi finanziari</t>
  </si>
  <si>
    <t>28/10/2021</t>
  </si>
  <si>
    <t>SVAM21-41000293</t>
  </si>
  <si>
    <t>manutenzione ascensore municipio 2°sem.2021</t>
  </si>
  <si>
    <t>Z2C2BB0B40</t>
  </si>
  <si>
    <t>21/09/2021</t>
  </si>
  <si>
    <t>SVAM ASCENSORI S.R.L.</t>
  </si>
  <si>
    <t>01022300071</t>
  </si>
  <si>
    <t>20/10/2021</t>
  </si>
  <si>
    <t>0000125/PA</t>
  </si>
  <si>
    <t>canone 1°sem.2021 da contratto rep. n.2499 del 14.4.2016 come modificato con GC 28 del 17.4.2019 dedotto risparmio garantito</t>
  </si>
  <si>
    <t>22/09/2021</t>
  </si>
  <si>
    <t>ENER.BIT srl</t>
  </si>
  <si>
    <t>02267460026</t>
  </si>
  <si>
    <t>21/10/2021</t>
  </si>
  <si>
    <t>10374</t>
  </si>
  <si>
    <t>14/09/2021</t>
  </si>
  <si>
    <t>ACQUISTO PRODOTTI PER PULIZIA PLESSI SCOLASTICI ANNO SCOLASTICO 2021/2022. AFFIDAMENTO DIRETTO. CIG:ZDE3301554</t>
  </si>
  <si>
    <t>ZDE3301554</t>
  </si>
  <si>
    <t>CANTELLO s.r.l.</t>
  </si>
  <si>
    <t>04610760011</t>
  </si>
  <si>
    <t>551</t>
  </si>
  <si>
    <t>27/09/2021</t>
  </si>
  <si>
    <t>Servizio di manutenzione montaferetri</t>
  </si>
  <si>
    <t>Z5B2796AD7</t>
  </si>
  <si>
    <t>CIMIT SERVICE s.n.c. di Mario Sferruzzi &amp; C.</t>
  </si>
  <si>
    <t>10845740017</t>
  </si>
  <si>
    <t>27/10/2021</t>
  </si>
  <si>
    <t>0001182/PA</t>
  </si>
  <si>
    <t>30/09/2021</t>
  </si>
  <si>
    <t>ACQUISTO 20 CONTENITORI PER RACCOLTA DIFFERENZIATA- UMIDO. AFFIDAMENTO DIRETTO. CIG: ZE432CAB63</t>
  </si>
  <si>
    <t>ZE432CAB63</t>
  </si>
  <si>
    <t>30/10/2021</t>
  </si>
  <si>
    <t>FATTPA 14_21</t>
  </si>
  <si>
    <t>DETERMINA A CONTRARRE: ACQUISTO PC PER BIBLIOTECA COMUNALE.  AFFIDAMENTO DIRETTO -  CIG ZCD32830E7</t>
  </si>
  <si>
    <t>ZCD32830E7</t>
  </si>
  <si>
    <t>TECHNO SERVICE di Gambarotto Giovanni</t>
  </si>
  <si>
    <t>01842170027</t>
  </si>
  <si>
    <t>GMBGNN58D05C665N</t>
  </si>
  <si>
    <t>assess.serv.sociali</t>
  </si>
  <si>
    <t>06/11/2021</t>
  </si>
  <si>
    <t>29/10/2021</t>
  </si>
  <si>
    <t>08/11/2021</t>
  </si>
  <si>
    <t>FATTPA 15_21</t>
  </si>
  <si>
    <t>Vostra determina n. 88 del 14/09/2021 - CIG:ZF43301851</t>
  </si>
  <si>
    <t>ZF43301851</t>
  </si>
  <si>
    <t>FATTPA 19_21</t>
  </si>
  <si>
    <t>ACQUISTO PERSONAL COMPUTER PER LA POLIZIA LOCALE - CIG N. Z0C32E1AB1</t>
  </si>
  <si>
    <t>Z0C32E1AB1</t>
  </si>
  <si>
    <t>07/10/2021</t>
  </si>
  <si>
    <t>19FC000001</t>
  </si>
  <si>
    <t>06/10/2021</t>
  </si>
  <si>
    <t>fornitura acqua minerale per mensa scolastica - bancale del 6.10.2021</t>
  </si>
  <si>
    <t>UNES MAXI S.P.A.</t>
  </si>
  <si>
    <t>07515280159</t>
  </si>
  <si>
    <t>15/10/2021</t>
  </si>
  <si>
    <t>1021251776</t>
  </si>
  <si>
    <t>spese di spedizione verbali di contestazione CdS -AGOSTO</t>
  </si>
  <si>
    <t>23/11/2021</t>
  </si>
  <si>
    <t>31/10/2021</t>
  </si>
  <si>
    <t>24/11/2021</t>
  </si>
  <si>
    <t>23/10/2021</t>
  </si>
  <si>
    <t>E/6</t>
  </si>
  <si>
    <t>SERVIZIO TAGLIO ERBA LUNGO LE STRADE COMUNALI</t>
  </si>
  <si>
    <t>Z3331D9B8A</t>
  </si>
  <si>
    <t>S.G.GIARDINI di Grotti Stefano</t>
  </si>
  <si>
    <t>02526340027</t>
  </si>
  <si>
    <t>07/11/2021</t>
  </si>
  <si>
    <t>25/10/2021</t>
  </si>
  <si>
    <t>E/7</t>
  </si>
  <si>
    <t>COMPLETAMENTO TAGLIO ERBA LUNGO STRADE COMUNALI CIG: ZA2335AE4A</t>
  </si>
  <si>
    <t>ZA2335AE4A</t>
  </si>
  <si>
    <t>19/11/2021</t>
  </si>
  <si>
    <t>000055-0C3 P</t>
  </si>
  <si>
    <t>Fattura di vendita PA SPLIT P. DETERMINA N°63 DEL 07/09/2021</t>
  </si>
  <si>
    <t>ZDF32ED401</t>
  </si>
  <si>
    <t>SERVIZI EUROTREND s.c. a r.l.</t>
  </si>
  <si>
    <t>01911770020</t>
  </si>
  <si>
    <t>09/11/2021</t>
  </si>
  <si>
    <t>350</t>
  </si>
  <si>
    <t>INTERVENTO URGENTE PER RIMOZIONE CALABRONI NEL SOTTOTETTO DELLA SEDE MUNICIPALE. AFFIDAMENTO DIRETTO. CIG:ZA233017C9</t>
  </si>
  <si>
    <t>ZA233017C9</t>
  </si>
  <si>
    <t>BIORAT di Scaffidi Antonino e Scaffidi Luca S.N.C.</t>
  </si>
  <si>
    <t>01999620022</t>
  </si>
  <si>
    <t>600364293</t>
  </si>
  <si>
    <t>00572090001210 - GA - VIA ELVO  13885 SALUSSOLA BI Fatture consumi GAS settembre</t>
  </si>
  <si>
    <t>12/11/2021</t>
  </si>
  <si>
    <t>600364292</t>
  </si>
  <si>
    <t>Fatture consumi GAS 00572090001055 - GA - VIA BIGNAMI  13885 SALUSSOLA BI settembre</t>
  </si>
  <si>
    <t>600364291</t>
  </si>
  <si>
    <t>00572090000698 - GA - VIA ROMA  13885 SALUSSOLA BI Fatture consumi GAS settembre</t>
  </si>
  <si>
    <t>600364290</t>
  </si>
  <si>
    <t>Fatture consumi GAS 00572090000691 - GA - VIA SORELLE BONA  13885 SALUSSOLA BI settembre</t>
  </si>
  <si>
    <t>600364289</t>
  </si>
  <si>
    <t>00572090000690 - GA - VIA SORELLE BONA  13885 SALUSSOLA BI Fatture consumi GAS settembre</t>
  </si>
  <si>
    <t>19FC000002</t>
  </si>
  <si>
    <t>22/10/2021</t>
  </si>
  <si>
    <t>fornitura acqua minerale per mensa scolastica - 22.10.2021</t>
  </si>
  <si>
    <t>22/11/2021</t>
  </si>
  <si>
    <t>2021013339</t>
  </si>
  <si>
    <t>FORNITURA LIBRI NELL'AMBITO DELLE DISPOSIZIONI DEL D.M. N.191 DEL 24/05/2021 EFFETTUATA PER NS. CONTO DALLA LIBRERIA GIUNTI AL PUNTO VIGLIANO B. C/O C.C. VIGLIANO - VIA DELLA TOLLEGNA - 13856 - VIGLI ANO BIELLESE (BI) CON CODICE ATECO 47.61</t>
  </si>
  <si>
    <t>Z0D3348735</t>
  </si>
  <si>
    <t>LIBRERIE GIUNTI SRL</t>
  </si>
  <si>
    <t>07954120965</t>
  </si>
  <si>
    <t>20/11/2021</t>
  </si>
  <si>
    <t>740</t>
  </si>
  <si>
    <t>1057 PASTI SETTEMBRE mensa anno scolastico 2021/2022</t>
  </si>
  <si>
    <t>8823959153</t>
  </si>
  <si>
    <t>RISTORO BIELLESE snc</t>
  </si>
  <si>
    <t>01241460029</t>
  </si>
  <si>
    <t>10/11/2021</t>
  </si>
  <si>
    <t>001405-0C3 P</t>
  </si>
  <si>
    <t>pulizia uffici comunali SETTEMBRE 2021</t>
  </si>
  <si>
    <t>11/11/2021</t>
  </si>
  <si>
    <t>001404-0C3 P</t>
  </si>
  <si>
    <t>servizio di assistenza alunni in pre/post-scuola SETTEMBRE 2021</t>
  </si>
  <si>
    <t>ZEC3301629</t>
  </si>
  <si>
    <t>202100007950</t>
  </si>
  <si>
    <t>scodellamento mensa scolastica SETTEMBRE 2021</t>
  </si>
  <si>
    <t>Z3532E4423</t>
  </si>
  <si>
    <t>LAVORINT S.P.A.</t>
  </si>
  <si>
    <t>06961760722</t>
  </si>
  <si>
    <t>03/12/2021</t>
  </si>
  <si>
    <t>06/12/2021</t>
  </si>
  <si>
    <t>0001232/PA</t>
  </si>
  <si>
    <t>servizio igiene urbana  2021</t>
  </si>
  <si>
    <t>CN21000715</t>
  </si>
  <si>
    <t>smaltimento rifiuti mese di SETTEMBRE tonn.17,698</t>
  </si>
  <si>
    <t>08686711FC</t>
  </si>
  <si>
    <t>A.S.R.A.B. spa</t>
  </si>
  <si>
    <t>01929160024</t>
  </si>
  <si>
    <t>04/11/2021</t>
  </si>
  <si>
    <t>003695</t>
  </si>
  <si>
    <t>gestione delle sanzioni al CdS x stampa - postalizzazione - rendicontazione verbali 45 + 27 PEC</t>
  </si>
  <si>
    <t>266</t>
  </si>
  <si>
    <t>14/10/2021</t>
  </si>
  <si>
    <t>DETERMINAZIONE A CONTRARRE: CORSO DI FORMAZIONE PERIODICA PATENTE CQC AFFIDAMENTO DIRETTO CIG: ZB332E5182</t>
  </si>
  <si>
    <t>ZB332E5182</t>
  </si>
  <si>
    <t>Autoscuole G.B.Viotti snc di Vercellone Maurizio e Vercellone Federico</t>
  </si>
  <si>
    <t>02150610026</t>
  </si>
  <si>
    <t>13/11/2021</t>
  </si>
  <si>
    <t>2021/4847/2</t>
  </si>
  <si>
    <t>Determina n.185 del 18.12.2020 - Vs. Ordine MEPA n.5932665 del 17.12.2020; Attività di manutenzione e assistenza sul software Siscom. Periodo: anno 2021 - Saldo</t>
  </si>
  <si>
    <t>ZEC2FC8EEF</t>
  </si>
  <si>
    <t>6 / 2953 / 2021</t>
  </si>
  <si>
    <t>gestione stipendi 3°trim. e kit excel Conto Annuale</t>
  </si>
  <si>
    <t>ZD82FC74F4</t>
  </si>
  <si>
    <t>ALMA s.p.a.</t>
  </si>
  <si>
    <t>00572290047</t>
  </si>
  <si>
    <t>30/PA</t>
  </si>
  <si>
    <t>servizio trasporto scolastico settembre 2021</t>
  </si>
  <si>
    <t>Z7132F32E0</t>
  </si>
  <si>
    <t>NUOVA VIVIANI s.r.l.</t>
  </si>
  <si>
    <t>01548970027</t>
  </si>
  <si>
    <t>PA0000008</t>
  </si>
  <si>
    <t>DETERMINA A CONTRATTARE: Opere di rivestimento parte dl cortile scuole primarie per consentire lezioni didattiche all'esterno dell'edificio. CIG: Z8B32DDAE0</t>
  </si>
  <si>
    <t>Z8B32DDAE0</t>
  </si>
  <si>
    <t>FLOORZETA PAVIMENTI 2</t>
  </si>
  <si>
    <t>02718110022</t>
  </si>
  <si>
    <t>LSRNCL72M10L750C</t>
  </si>
  <si>
    <t>14/11/2021</t>
  </si>
  <si>
    <t>7X03135370</t>
  </si>
  <si>
    <t>6BIM 2021</t>
  </si>
  <si>
    <t>ZF83212991</t>
  </si>
  <si>
    <t>7X03236792</t>
  </si>
  <si>
    <t>6BIM 2021 noleggio 9 apparati con assistenza tecnica nov-dic.2021</t>
  </si>
  <si>
    <t>ZF9140AC26</t>
  </si>
  <si>
    <t>2021412021000003866</t>
  </si>
  <si>
    <t>energia elettrica salone polivalente DAL 1/5 AL 31/8</t>
  </si>
  <si>
    <t>5551630600</t>
  </si>
  <si>
    <t>EGEA Commerciale s.r.l.</t>
  </si>
  <si>
    <t>02439760162</t>
  </si>
  <si>
    <t>2021412021000003867</t>
  </si>
  <si>
    <t>energia elettrica ex scuola Vigellio LUG-AGO</t>
  </si>
  <si>
    <t>2021412021000003870</t>
  </si>
  <si>
    <t>energia elettrica locali Sezione Primavera LUG-AGO</t>
  </si>
  <si>
    <t>2021412021000003871</t>
  </si>
  <si>
    <t>energia elettrica Museo LUG-AGO</t>
  </si>
  <si>
    <t>2021412021000003872</t>
  </si>
  <si>
    <t>energia elettrica palestra LUG-AGO</t>
  </si>
  <si>
    <t>2021412021000003873</t>
  </si>
  <si>
    <t>energia elettrica scuola primaria LUG-AGO</t>
  </si>
  <si>
    <t>2021412021000003878</t>
  </si>
  <si>
    <t>energia elettrica videosorveglianza POD IT001E02831801 LUG.-AGO</t>
  </si>
  <si>
    <t>2021412021000003868</t>
  </si>
  <si>
    <t>energia elettrica ex scuola Arro  LUG-AGO</t>
  </si>
  <si>
    <t>03/11/2021</t>
  </si>
  <si>
    <t>2021412021000003869</t>
  </si>
  <si>
    <t>energia elettrica via Dante 52 (campanile)  LUG-AGO</t>
  </si>
  <si>
    <t>2021412021000003874</t>
  </si>
  <si>
    <t>energia elettrica scuola secondaria  LUG-AGO</t>
  </si>
  <si>
    <t>2021412021000003875</t>
  </si>
  <si>
    <t>energia elettrica area pic-nic Prelle DAL 1/5 AL 31/8</t>
  </si>
  <si>
    <t>2021412021000003876</t>
  </si>
  <si>
    <t>energia elettrica municipio  LUG-AGO</t>
  </si>
  <si>
    <t>2021412021000003877</t>
  </si>
  <si>
    <t>energia elettrica illuminazione pubblica  POD 593398 e 711640  LUG-AGO</t>
  </si>
  <si>
    <t>19YY000042</t>
  </si>
  <si>
    <t>fornitura acqua minerale per mensa scolastica</t>
  </si>
  <si>
    <t>05/11/2021</t>
  </si>
  <si>
    <t>05/12/2021</t>
  </si>
  <si>
    <t>19YY000043</t>
  </si>
  <si>
    <t>FATTPA 45_21</t>
  </si>
  <si>
    <t>Fornitura testi scolastici per la scuola primaria a.s. 2021/22</t>
  </si>
  <si>
    <t>Cartolibreria L'Incontro di Mores Daniela &amp; C. s.a.s.</t>
  </si>
  <si>
    <t>01441620026</t>
  </si>
  <si>
    <t>42/PA</t>
  </si>
  <si>
    <t>libri di testo scuola primaria</t>
  </si>
  <si>
    <t>DE ALESSI LIBRERIA</t>
  </si>
  <si>
    <t>02092970025</t>
  </si>
  <si>
    <t>45/PA</t>
  </si>
  <si>
    <t>26/10/2021</t>
  </si>
  <si>
    <t>LIBRERIA VITTORIO GIOVANNACCI</t>
  </si>
  <si>
    <t>01242690020</t>
  </si>
  <si>
    <t>25/11/2021</t>
  </si>
  <si>
    <t>8004250039</t>
  </si>
  <si>
    <t>Impegno per l'acquisto di libri della biblioteca con i fondi stanziati dal Mibact col Decreto Rilancio - Affidamento diretto - Cig</t>
  </si>
  <si>
    <t>Librerie Feltrinelli S.r.l.</t>
  </si>
  <si>
    <t>04628790968</t>
  </si>
  <si>
    <t>V4-43</t>
  </si>
  <si>
    <t>NUMERI UNO S.R.L. - Libreria Mondadori</t>
  </si>
  <si>
    <t>12041241006</t>
  </si>
  <si>
    <t>19FC000003</t>
  </si>
  <si>
    <t>09/12/2021</t>
  </si>
  <si>
    <t>2616</t>
  </si>
  <si>
    <t>MANUTENZIONE ESTINTORI ANNO 2021   AFFIDAMENTO DIRETTO - CIG Z22306E2BD</t>
  </si>
  <si>
    <t>Z22306E2BD</t>
  </si>
  <si>
    <t>S.A.R.E.M.  s.r.l.</t>
  </si>
  <si>
    <t>02471380028</t>
  </si>
  <si>
    <t>38/PA</t>
  </si>
  <si>
    <t>servizio trasporto scolastico OTTOBRE 2021</t>
  </si>
  <si>
    <t>202100008975</t>
  </si>
  <si>
    <t>scodellamento mensa scolastica OTTOBRE 2021</t>
  </si>
  <si>
    <t>839</t>
  </si>
  <si>
    <t>1692 PASTI mensa scolastica OTTOBRE 2021</t>
  </si>
  <si>
    <t>10/12/2021</t>
  </si>
  <si>
    <t>2778</t>
  </si>
  <si>
    <t>MANUTENZIONE STRAORDINARIA ESTINTORI</t>
  </si>
  <si>
    <t>ZF82FC0DCE</t>
  </si>
  <si>
    <t>01/12/2021</t>
  </si>
  <si>
    <t>Fattura di vendita immediata</t>
  </si>
  <si>
    <t>74/PA/2021</t>
  </si>
  <si>
    <t>ACQUISTO TONER PER STAMPANTE UFFICIO ANAGRAFE</t>
  </si>
  <si>
    <t>Z71332E40C</t>
  </si>
  <si>
    <t>MANITOBA G.G. s.r.l.</t>
  </si>
  <si>
    <t>01525590020</t>
  </si>
  <si>
    <t>28/11/2021</t>
  </si>
  <si>
    <t>CN21000796</t>
  </si>
  <si>
    <t>smaltimento rifiuti mese di OTTOBRE tonn 16,919</t>
  </si>
  <si>
    <t>04/12/2021</t>
  </si>
  <si>
    <t>PA0000009</t>
  </si>
  <si>
    <t>LAVORI DI COMPLETAMENTO RIVESTIMENTO CON ERBA SINTETICA CORTILE SCUOLE PRIMARIE</t>
  </si>
  <si>
    <t>Z3E3314F18</t>
  </si>
  <si>
    <t>11/12/2021</t>
  </si>
  <si>
    <t>10</t>
  </si>
  <si>
    <t>OPERATORE POLIVALENTE 3° trim 2021</t>
  </si>
  <si>
    <t>Z293017F25</t>
  </si>
  <si>
    <t>Reguzzi Emanuele</t>
  </si>
  <si>
    <t>01441260021</t>
  </si>
  <si>
    <t>RGZMNL57H15A794K</t>
  </si>
  <si>
    <t>000178/PA</t>
  </si>
  <si>
    <t>ASSISTENZA DI APPARECCHIATURE DI RILEVAZIONE E CONTROLLO DEL TRAFFICO E VIDEOSORVEGLIANZA - OTTOBRE/DICEMBRE 2021</t>
  </si>
  <si>
    <t>Z583332DB5</t>
  </si>
  <si>
    <t>ALLSYSTEM-1 Srl</t>
  </si>
  <si>
    <t>01933640029</t>
  </si>
  <si>
    <t>1021273149</t>
  </si>
  <si>
    <t>spese di spedizione verbali di contestazione CdS mese di settembre - CIG ZB71D56F60</t>
  </si>
  <si>
    <t>27/11/2021</t>
  </si>
  <si>
    <t>001552-0C3 P</t>
  </si>
  <si>
    <t>pulizia uffici comunali - OTTOBRE 2021</t>
  </si>
  <si>
    <t>Z8F332EE18</t>
  </si>
  <si>
    <t>0002143927</t>
  </si>
  <si>
    <t>ACQUISTO FOGLI DI STATO CIVILE PER ANNO 2022</t>
  </si>
  <si>
    <t>Z2E31E16B6</t>
  </si>
  <si>
    <t>MAGGIOLI SPA</t>
  </si>
  <si>
    <t>02066400405</t>
  </si>
  <si>
    <t>06188330150</t>
  </si>
  <si>
    <t>SF00039648</t>
  </si>
  <si>
    <t>gestione impianti mese di maggio</t>
  </si>
  <si>
    <t>307464092F</t>
  </si>
  <si>
    <t>ENEL SOLE S.r.l.</t>
  </si>
  <si>
    <t>05999811002</t>
  </si>
  <si>
    <t>02322600541</t>
  </si>
  <si>
    <t>SF00039649</t>
  </si>
  <si>
    <t>gestione impianti mese di giugno</t>
  </si>
  <si>
    <t>SF00039650</t>
  </si>
  <si>
    <t>gestione impianti mese di luglio</t>
  </si>
  <si>
    <t>SF00039651</t>
  </si>
  <si>
    <t>gestione impianti mese di agosto</t>
  </si>
  <si>
    <t>SF00039653</t>
  </si>
  <si>
    <t>gestione impianti mese di settembre</t>
  </si>
  <si>
    <t>SF00039654</t>
  </si>
  <si>
    <t>gestione impianti mese di ottobre</t>
  </si>
  <si>
    <t>BPA2021001893</t>
  </si>
  <si>
    <t>bollettazione acqua polivalente dal 01.01.2021 al 31.08.2021</t>
  </si>
  <si>
    <t>SERVIZIO IDRICO INTEGRATO S.P.A.</t>
  </si>
  <si>
    <t>01985420023</t>
  </si>
  <si>
    <t>94005970028</t>
  </si>
  <si>
    <t>BPA2021001894</t>
  </si>
  <si>
    <t>BPA2021001896</t>
  </si>
  <si>
    <t>bollettazione acqua palestra dal 01.01.2021 al 31.08.2021</t>
  </si>
  <si>
    <t>BPA2021001721</t>
  </si>
  <si>
    <t>bollettazione acqua H2O km.0 gennaio/agosto 2021</t>
  </si>
  <si>
    <t>BPA2021001888</t>
  </si>
  <si>
    <t>bollettazione acqua Municipio dal 01.01.2021 al 31.08.2021</t>
  </si>
  <si>
    <t>BPA2021001890</t>
  </si>
  <si>
    <t xml:space="preserve">bollettazione acqua ex scuole frazioni dal 01.01.2021 al 31.08.2021
</t>
  </si>
  <si>
    <t>BPA2021001889</t>
  </si>
  <si>
    <t>bollettazione acqua fontane ASL dal 01.01.2021 al 31.08.2021</t>
  </si>
  <si>
    <t>BPA2021001895</t>
  </si>
  <si>
    <t xml:space="preserve">bollettazione acqua scuola primaria dal 01.01.2021 al 31.08.2021
</t>
  </si>
  <si>
    <t>BPA2021001897</t>
  </si>
  <si>
    <t>bollettazione acqua ex scuole frazioni dal 01.01.2021 al 31.08.2021</t>
  </si>
  <si>
    <t>BPA2021002263</t>
  </si>
  <si>
    <t>bollettazione acqua fontane (non ASL) dal 01.01.2021 al 31.08.2021</t>
  </si>
  <si>
    <t>BPA2021002265</t>
  </si>
  <si>
    <t>BPA2021002266</t>
  </si>
  <si>
    <t>bollettazione acqua CIMITERI dal 01.01.2021 al 31.08.2021</t>
  </si>
  <si>
    <t>BPA2021002268</t>
  </si>
  <si>
    <t>BPA2021002269</t>
  </si>
  <si>
    <t>BPA2021002271</t>
  </si>
  <si>
    <t>BPA2021002272</t>
  </si>
  <si>
    <t>BPA2021002273</t>
  </si>
  <si>
    <t>BPA2021002275</t>
  </si>
  <si>
    <t>BPA2021002276</t>
  </si>
  <si>
    <t>BPA2021002395</t>
  </si>
  <si>
    <t>BPA2021001891</t>
  </si>
  <si>
    <t>bollettazione acqua museo dal 01.01.2021 al 31.08.2021</t>
  </si>
  <si>
    <t>BPA2021001892</t>
  </si>
  <si>
    <t>BPA2021001898</t>
  </si>
  <si>
    <t>bollettazione acqua scuola secondaria dal 01.01.2020 al 31.08.2021</t>
  </si>
  <si>
    <t>BPA2021001989</t>
  </si>
  <si>
    <t>BPA2021002264</t>
  </si>
  <si>
    <t>BPA2021002267</t>
  </si>
  <si>
    <t>BPA2021002270</t>
  </si>
  <si>
    <t>BPA2021002274</t>
  </si>
  <si>
    <t>FATTPA 21_21</t>
  </si>
  <si>
    <t>ACQUISTO TONER UFFICIO POLIZIA LOCALE</t>
  </si>
  <si>
    <t>ZBD3343F07</t>
  </si>
  <si>
    <t>0001368/PA</t>
  </si>
  <si>
    <t>servizio igiene urbana ottobre 2021</t>
  </si>
  <si>
    <t>15/11/2021</t>
  </si>
  <si>
    <t>19/2021/PA</t>
  </si>
  <si>
    <t>materiale inerte a prezzi di listino scontati del 10%</t>
  </si>
  <si>
    <t>ZEC2BD5365</t>
  </si>
  <si>
    <t>Barbera Agostino e Natale s.a.s. di Giorgio Barbera &amp; C.</t>
  </si>
  <si>
    <t>00147630024</t>
  </si>
  <si>
    <t>12/12/2021</t>
  </si>
  <si>
    <t>17/11/2021</t>
  </si>
  <si>
    <t>53</t>
  </si>
  <si>
    <t>16/11/2021</t>
  </si>
  <si>
    <t>CARTOLIBRI PIEMONTE di Graziano Forgiarini</t>
  </si>
  <si>
    <t>00089190029</t>
  </si>
  <si>
    <t>FRGGZN48R16D094U</t>
  </si>
  <si>
    <t>15/12/2021</t>
  </si>
  <si>
    <t>FPA 5/21</t>
  </si>
  <si>
    <t>RIMBORSO TESTI SCUOLA ELEMENTARE. OPERAZIONE NON IMPONIBILE ART.74 D.P.R.633/72.</t>
  </si>
  <si>
    <t>GORKI S.A.S. di Forni B. &amp; C.</t>
  </si>
  <si>
    <t>01762490025</t>
  </si>
  <si>
    <t>16/12/2021</t>
  </si>
  <si>
    <t>1951</t>
  </si>
  <si>
    <t>REVISIONE ISUZU</t>
  </si>
  <si>
    <t>ZAD33D8E28</t>
  </si>
  <si>
    <t>AUTO RSD</t>
  </si>
  <si>
    <t>01890060021</t>
  </si>
  <si>
    <t>17</t>
  </si>
  <si>
    <t>servizio sgombero neve dal 1.12.2020 al 31.3.2021 = 6 ore + minimo garantito</t>
  </si>
  <si>
    <t>ZBC2FA4858</t>
  </si>
  <si>
    <t>18/11/2021</t>
  </si>
  <si>
    <t>Azienda Agricola PAROLA DARIO</t>
  </si>
  <si>
    <t>02019530027</t>
  </si>
  <si>
    <t>PRLDRA77R23A859R</t>
  </si>
  <si>
    <t>18/12/2021</t>
  </si>
  <si>
    <t>001632-0C3 P</t>
  </si>
  <si>
    <t>servizio di assistenza alunni in pre/post-scuola a.s.2021/2022 - OTTOBRE 2021</t>
  </si>
  <si>
    <t>8A00568373</t>
  </si>
  <si>
    <t>6BIM bolletta linea fax uffici 0161997276</t>
  </si>
  <si>
    <t>14/12/2021</t>
  </si>
  <si>
    <t>8A00569104</t>
  </si>
  <si>
    <t>6BIM bolletta linea internet uffici  0161998370</t>
  </si>
  <si>
    <t>8A00569665</t>
  </si>
  <si>
    <t>8A00569554</t>
  </si>
  <si>
    <t>6BIM bolletta telefono fisso scuola secondaria linea 0161998150</t>
  </si>
  <si>
    <t>8A00569627</t>
  </si>
  <si>
    <t>6BIM bolletta telefono fisso scuola primaria linea 0161998602</t>
  </si>
  <si>
    <t>600368345</t>
  </si>
  <si>
    <t>00572090000690 - GA - VIA SORELLE BONA  13885 SALUSSOLA BI Fatture consumi GAS ottobre</t>
  </si>
  <si>
    <t>600368346</t>
  </si>
  <si>
    <t>Fatture consumi GAS 00572090000691 - GA - VIA SORELLE BONA  13885 SALUSSOLA BI ottobre</t>
  </si>
  <si>
    <t>600368347</t>
  </si>
  <si>
    <t>00572090000698 - GA - VIA ROMA  13885 SALUSSOLA BI Fatture consumi GAS ottobre</t>
  </si>
  <si>
    <t>600368348</t>
  </si>
  <si>
    <t>Fatture consumi GAS 00572090000776 - GA - PIAZZA GARIBALDI 1 13885 SALUSSOLA BI ottobre</t>
  </si>
  <si>
    <t>600368349</t>
  </si>
  <si>
    <t>00572090001055 - GA - VIA BIGNAMI  13885 SALUSSOLA BI Fatture consumi GAS ottobre</t>
  </si>
  <si>
    <t>600368350</t>
  </si>
  <si>
    <t>Fatture consumi GAS 00572090001210 - GA - VIA ELVO  13885 SALUSSOLA BI ottobre</t>
  </si>
  <si>
    <t>V0-259713</t>
  </si>
  <si>
    <t>FORNITURA BUONI PASTO ELETTRONICI DIPENDENTI COMUNALI</t>
  </si>
  <si>
    <t>ZD92CBB6CC</t>
  </si>
  <si>
    <t>Day Ristoservice s.p.a.</t>
  </si>
  <si>
    <t>03543000370</t>
  </si>
  <si>
    <t>324/AP</t>
  </si>
  <si>
    <t>sorveglianza sanitaria 2021</t>
  </si>
  <si>
    <t>Z9D2FFBDFB</t>
  </si>
  <si>
    <t>CRAB MEDICINA AMBIENTE S.R.L.</t>
  </si>
  <si>
    <t>01650590027</t>
  </si>
  <si>
    <t>02/12/2021</t>
  </si>
  <si>
    <t>8A00567781</t>
  </si>
  <si>
    <t>004155</t>
  </si>
  <si>
    <t>gestione delle sanzioni al CdS x stampa - postalizzazione - rendicontazione verbali 71 + 41 pec</t>
  </si>
  <si>
    <t>29/11/2021</t>
  </si>
  <si>
    <t>0006000639</t>
  </si>
  <si>
    <t>OMAGGIO</t>
  </si>
  <si>
    <t>26/12/2021</t>
  </si>
  <si>
    <t>600382130</t>
  </si>
  <si>
    <t>Fatture consumi GAS 00572090000693 - GA - VIA VIGELIO  lug/ago/set/ott</t>
  </si>
  <si>
    <t>24/12/2021</t>
  </si>
  <si>
    <t>600382131</t>
  </si>
  <si>
    <t>00572090000694 - GA - FRAZ. ARRO Fatture consumi GAS lug/ago/set/ott</t>
  </si>
  <si>
    <t>19FC000004</t>
  </si>
  <si>
    <t>26/11/2021</t>
  </si>
  <si>
    <t>fornitura acqua minerale per mensa scolastica 26.11.2021</t>
  </si>
  <si>
    <t>27/12/2021</t>
  </si>
  <si>
    <t>6/PA</t>
  </si>
  <si>
    <t>30/11/2021</t>
  </si>
  <si>
    <t>CEDOLE LIBRARIE</t>
  </si>
  <si>
    <t>FRANCESCO BOGLIETTI</t>
  </si>
  <si>
    <t>01841240029</t>
  </si>
  <si>
    <t>BGLFNC72S10A859L</t>
  </si>
  <si>
    <t>30/12/2021</t>
  </si>
  <si>
    <t>509</t>
  </si>
  <si>
    <t>MANUTENZIONE ORDINARIA BRUCIATORI ED ESECUZIONE PROVE DI COMBUSTIONE</t>
  </si>
  <si>
    <t>Z8D332D11F</t>
  </si>
  <si>
    <t>SCAGLIA s.n.c. di fratelli Scaglia</t>
  </si>
  <si>
    <t>01451820029</t>
  </si>
  <si>
    <t>25/12/2021</t>
  </si>
  <si>
    <t>489/21</t>
  </si>
  <si>
    <t>RIPARAZIONE TRATTORE "ANTONIO CARRARO TTR 4400"  CIG: Z5E33B0462</t>
  </si>
  <si>
    <t>Z5E33B0462</t>
  </si>
  <si>
    <t>FRANCO DECAROLI S.R.L.</t>
  </si>
  <si>
    <t>02606490023</t>
  </si>
  <si>
    <t>407</t>
  </si>
  <si>
    <t>derattizzazione</t>
  </si>
  <si>
    <t>ZE930F75B8</t>
  </si>
  <si>
    <t>2021412021000004375</t>
  </si>
  <si>
    <t>energia elettrica salone polivalente SETT/OTT</t>
  </si>
  <si>
    <t>23/12/2021</t>
  </si>
  <si>
    <t>2021412021000004376</t>
  </si>
  <si>
    <t>energia elettrica ex scuola Vigellio SETT/OTT</t>
  </si>
  <si>
    <t>2021412021000004377</t>
  </si>
  <si>
    <t>energia elettrica ex scuola Arro SETT/OTT</t>
  </si>
  <si>
    <t>2021412021000004378</t>
  </si>
  <si>
    <t>energia elettrica via Dante 52 (campanile) SETT/OTT</t>
  </si>
  <si>
    <t>2021412021000004381</t>
  </si>
  <si>
    <t>energia elettrica palestra SETT/OTT</t>
  </si>
  <si>
    <t>2021412021000004383</t>
  </si>
  <si>
    <t>energia elettrica scuola secondaria SETT/OTT</t>
  </si>
  <si>
    <t>2021412021000004384</t>
  </si>
  <si>
    <t>energia elettrica area pic-nic Prelle SETT/OTT</t>
  </si>
  <si>
    <t>2021412021000004385</t>
  </si>
  <si>
    <t>energia elettrica municipio SETT/OTT</t>
  </si>
  <si>
    <t>2021412021000004387</t>
  </si>
  <si>
    <t>energia elettrica videosorveglianza POD IT001E02831801 SETT/OTT</t>
  </si>
  <si>
    <t>17/12/2021</t>
  </si>
  <si>
    <t>2021412021000004379</t>
  </si>
  <si>
    <t>energia elettrica locali Sezione Primavera SETT/OTT</t>
  </si>
  <si>
    <t>2021412021000004380</t>
  </si>
  <si>
    <t>energia elettrica Museo SETT/OTT</t>
  </si>
  <si>
    <t>28/12/2021</t>
  </si>
  <si>
    <t>29/12/2021</t>
  </si>
  <si>
    <t>2021412021000004382</t>
  </si>
  <si>
    <t>energia elettrica scuola primaria SETT/OTT</t>
  </si>
  <si>
    <t>2021412021000004386</t>
  </si>
  <si>
    <t>energia elettrica illuminazione pubblica  POD 593398 e 711640 SETT/OTT</t>
  </si>
  <si>
    <t>1021296269</t>
  </si>
  <si>
    <t xml:space="preserve">spese di spedizione verbali di contestazione CdS - OTTOBRE
</t>
  </si>
  <si>
    <t>362/AP</t>
  </si>
  <si>
    <t>02/01/2022</t>
  </si>
  <si>
    <t>337</t>
  </si>
  <si>
    <t>INCASSI DA VERIFICHE IMU/TASI</t>
  </si>
  <si>
    <t>Z5D30B05DC</t>
  </si>
  <si>
    <t>STAT SERVIZI srl</t>
  </si>
  <si>
    <t>10319040969</t>
  </si>
  <si>
    <t>SF00041710</t>
  </si>
  <si>
    <t>gestione impianti mese di NOVEMBRE</t>
  </si>
  <si>
    <t>31/12/2021</t>
  </si>
  <si>
    <t>77/PA/2021</t>
  </si>
  <si>
    <t>Copie B/N dal 01/07/2021 al 15/10/2021</t>
  </si>
  <si>
    <t>Z982C42680</t>
  </si>
  <si>
    <t>76/PA/2021</t>
  </si>
  <si>
    <t>Copie colori dal 01/07/2021 al 30/09/2021</t>
  </si>
  <si>
    <t>Z0A1EA02E3</t>
  </si>
  <si>
    <t>47/PA</t>
  </si>
  <si>
    <t>servizio trasporto scolastico 2021/2022 - NOVEMBRE</t>
  </si>
  <si>
    <t>01/01/2022</t>
  </si>
  <si>
    <t>0001448/PA</t>
  </si>
  <si>
    <t>ACQUISTO CONTENITORI PER RACCOLTA DIFFERENZIATA- CARTESIO</t>
  </si>
  <si>
    <t>Z6A33F616E</t>
  </si>
  <si>
    <t>CN21000878</t>
  </si>
  <si>
    <t>smaltimento rifiuti mese di novembre tonn 17,814</t>
  </si>
  <si>
    <t>03/01/2022</t>
  </si>
  <si>
    <t>600432136</t>
  </si>
  <si>
    <t>metano Museo dell'Oro a tutto il 25/11/21</t>
  </si>
  <si>
    <t>202100009886</t>
  </si>
  <si>
    <t>scodellamento mensa scolastica a.s.2021/2022 - novembre</t>
  </si>
  <si>
    <t>08/01/2022</t>
  </si>
  <si>
    <t>20/12/2021</t>
  </si>
  <si>
    <t>2052</t>
  </si>
  <si>
    <t>ACQUISTO TOSASIEPI</t>
  </si>
  <si>
    <t>Z79341EA9F</t>
  </si>
  <si>
    <t>2053</t>
  </si>
  <si>
    <t>FORNITURA LANCIA A LEVA PER IRRORATRICE</t>
  </si>
  <si>
    <t>Z33341EA62</t>
  </si>
  <si>
    <t>905</t>
  </si>
  <si>
    <t>mensa anno scolastico 2021/2022  N 1734 PASTI mese di novembre</t>
  </si>
  <si>
    <t>10552</t>
  </si>
  <si>
    <t>ACQUISTO MATERIALE  E DISPOSITIVI CONTRASTO EPIDEMIA COVID-19</t>
  </si>
  <si>
    <t>Z0933E4E3F</t>
  </si>
  <si>
    <t>07/01/2022</t>
  </si>
  <si>
    <t>188/E</t>
  </si>
  <si>
    <t>consultazione banca dati saldo 2021 in materia di commercio e polizia locale</t>
  </si>
  <si>
    <t>Z4B2FE7FC7</t>
  </si>
  <si>
    <t>07/12/2021</t>
  </si>
  <si>
    <t>FORMAZIONE PIANIFICAZIONE E RICERCA di Renato Iaconi &amp; C. s.a.s.</t>
  </si>
  <si>
    <t>03096820968</t>
  </si>
  <si>
    <t>05/01/2022</t>
  </si>
  <si>
    <t>001678-0C3 P</t>
  </si>
  <si>
    <t>pulizia uffici comunali - novembre 2021</t>
  </si>
  <si>
    <t>09/01/2022</t>
  </si>
  <si>
    <t>21058</t>
  </si>
  <si>
    <t>materiali per manutenzioni</t>
  </si>
  <si>
    <t>ZB0331BF33</t>
  </si>
  <si>
    <t>CABRIO EDILIZIA SRL</t>
  </si>
  <si>
    <t>02013300021</t>
  </si>
  <si>
    <t>600448918</t>
  </si>
  <si>
    <t>metano palestra NOVEMBRE</t>
  </si>
  <si>
    <t>13/01/2022</t>
  </si>
  <si>
    <t>19FC000005</t>
  </si>
  <si>
    <t>10/01/2022</t>
  </si>
  <si>
    <t>600448914</t>
  </si>
  <si>
    <t>metano scuola secondaria (1.09.00690) NOVEMBRE</t>
  </si>
  <si>
    <t>600448916</t>
  </si>
  <si>
    <t>metano scuola primaria NOVEMBRE</t>
  </si>
  <si>
    <t>004566</t>
  </si>
  <si>
    <t>gestione delle sanzioni al CdS x stampa - postalizzazione - rendicontazione verbali 54 + 25 PEC</t>
  </si>
  <si>
    <t>600448915</t>
  </si>
  <si>
    <t>metano Sezione Primavera (1.09.00691) - novembre 2021</t>
  </si>
  <si>
    <t>14/01/2022</t>
  </si>
  <si>
    <t>600448917</t>
  </si>
  <si>
    <t>metano municipio novembre 2021</t>
  </si>
  <si>
    <t>600448919</t>
  </si>
  <si>
    <t>metano salone polivalente novembre 2021</t>
  </si>
  <si>
    <t>0001496/PA</t>
  </si>
  <si>
    <t>servizio igiene urbana novembre 2021</t>
  </si>
  <si>
    <t>17/01/2022</t>
  </si>
  <si>
    <t>2637</t>
  </si>
  <si>
    <t>ACQUISTO SALE AD USO DISGELO STRADALE</t>
  </si>
  <si>
    <t>Z3333F0A0D</t>
  </si>
  <si>
    <t>CEREALFARINE dei f.lli Perazzone SRL</t>
  </si>
  <si>
    <t>00369500020</t>
  </si>
  <si>
    <t>16/01/2022</t>
  </si>
  <si>
    <t>000282FS</t>
  </si>
  <si>
    <t>manutenzione montascale 2021</t>
  </si>
  <si>
    <t>ZD733F664C</t>
  </si>
  <si>
    <t>DAMA ASCENSORI Giovanni Dama</t>
  </si>
  <si>
    <t>02597170022</t>
  </si>
  <si>
    <t>DMAGNN48H23A859R</t>
  </si>
  <si>
    <t>001739-0C3 P</t>
  </si>
  <si>
    <t>servizio di assistenza alunni in pre/post-scuola a.s.2021/2022 - novembre 2021</t>
  </si>
  <si>
    <t>7X03847851</t>
  </si>
  <si>
    <t>FORNITURA LINEE MOBILI PER UTENZE COMUNALI- ottobre/novembre 2021</t>
  </si>
  <si>
    <t>2675</t>
  </si>
  <si>
    <t>ZF434721D6</t>
  </si>
  <si>
    <t>22/01/2022</t>
  </si>
  <si>
    <t>791</t>
  </si>
  <si>
    <t>Servizio di manutenzione verifica trimestrale funi/catene su montaferetri</t>
  </si>
  <si>
    <t>24/01/2022</t>
  </si>
  <si>
    <t>20/2021/PA</t>
  </si>
  <si>
    <t>pietrisco</t>
  </si>
  <si>
    <t>392/AP</t>
  </si>
  <si>
    <t>FATTURA DI VENDITA PA - ESENTI</t>
  </si>
  <si>
    <t>26/01/2022</t>
  </si>
  <si>
    <t>FATTPA 27_21</t>
  </si>
  <si>
    <t>VS. DETERMINA N. 29 DEL 16/12/2021 - CIG:Z1A3473198</t>
  </si>
  <si>
    <t>Z1A3473198</t>
  </si>
  <si>
    <t>FATTPA 28_21</t>
  </si>
  <si>
    <t>VS.DETERMINA N. 3 DEL 20/01/2021 - CIG: Z2830474C7</t>
  </si>
  <si>
    <t>Z2830474C7</t>
  </si>
  <si>
    <t>TOTALI FATTURE:</t>
  </si>
  <si>
    <t>IND. TEMPESTIVITA' FATTURE:</t>
  </si>
  <si>
    <t>Tempestività dei Pagamenti - Elenco Mandati senza Fatture - Periodo 01/10/2021 - 31/12/2021</t>
  </si>
  <si>
    <t>BANCA SELLA S.P.A.</t>
  </si>
  <si>
    <t>commissioni incasso CIE con POS</t>
  </si>
  <si>
    <t>commissioni e canoni per incasso mensa con POS</t>
  </si>
  <si>
    <t>ASSIBIELLA S.R.L.</t>
  </si>
  <si>
    <t>Premio Polizza Tutela Legale Amministratori n.526275 scad.8/10</t>
  </si>
  <si>
    <t>Z4F0BC9DD9</t>
  </si>
  <si>
    <t>19/10/2021</t>
  </si>
  <si>
    <t>C.B.S. INSURANCE BROKERS</t>
  </si>
  <si>
    <t>polizza R.C. verso terzi e verso prestatori di lavoro n.252398793 scad. 22/10</t>
  </si>
  <si>
    <t>Z000BFB949</t>
  </si>
  <si>
    <t>Agenzia delle Entrate - Ufficio di Biella</t>
  </si>
  <si>
    <t>(F2) - PAG. DELEGA F24 DEL 300821 (CASSA)</t>
  </si>
  <si>
    <t>DEFABIANI d.ssa Ivana</t>
  </si>
  <si>
    <t>servizio di mensa scolastica A.S. 2021/2022- compenso componente Commissione Giudicatrice</t>
  </si>
  <si>
    <t>CARLINO CARMEN - SEGRETARIO COMUNALE</t>
  </si>
  <si>
    <t>Rimborso delle spese di viaggio sostenute dal Segretario Comunale per recarsi dall'uno all'altro dei comuni convenzionati. Periodo 01.01.2021 - 30.06.2021</t>
  </si>
  <si>
    <t>CANELLA MASSIMO</t>
  </si>
  <si>
    <t>Indennità di funzione Assessore</t>
  </si>
  <si>
    <t>Chioda Manuela</t>
  </si>
  <si>
    <t>Indennità di funzione Sindaco</t>
  </si>
  <si>
    <t>POZZO VALTER</t>
  </si>
  <si>
    <t>Indennità di funzione Vice Sindaco</t>
  </si>
  <si>
    <t>REALE MUTUA Agenzia Biella</t>
  </si>
  <si>
    <t>Polizza assicurativa incendio immobili comunali.  Affidamento diretto.CIG Z3733713C1</t>
  </si>
  <si>
    <t>Z3733713C1</t>
  </si>
  <si>
    <t>Polizza assicurativa furto immobili comunali.  Affidamento diretto.CIG Z5133713E6</t>
  </si>
  <si>
    <t>Z5133713E6</t>
  </si>
  <si>
    <t>Regione Piemonte - tasse automobilistiche</t>
  </si>
  <si>
    <t>BOLLO AUTO (CASSA)</t>
  </si>
  <si>
    <t>A.S.P.A. Animali Solo Per Amore - ODV</t>
  </si>
  <si>
    <t>rimborso spese previsto dalla Convenzione per attività di Sterilizzazione colonia felina</t>
  </si>
  <si>
    <t>commissioni per incasso CIE di ottobre con POS</t>
  </si>
  <si>
    <t>AGENZIA DELLE ENTRATE - RISCOSSIONE</t>
  </si>
  <si>
    <t>RIMBORSO SPESE DI NOTIFICA AFFRONTATE DA AGENZIA DELLE ENTRATE E RISCOSSIONI, RELATIVE A PARTITE ANNULLATE EX ART. 4, C. 1 DEL D.L. 119/2018</t>
  </si>
  <si>
    <t>PROVINCIA DI BIELLA</t>
  </si>
  <si>
    <t>canone annuo per servizi erogati dal Polo Telematico Biellese (1.517) + rimborso firma digitale (33,55)</t>
  </si>
  <si>
    <t>INAIL SEDE BIELLA</t>
  </si>
  <si>
    <t>pagamenti inail pagoPA (CASSA)</t>
  </si>
  <si>
    <t>BOLLO SCUOLABUS (CASSA)</t>
  </si>
  <si>
    <t>commissioni incasso CIE con bancomat NOVEMBRE</t>
  </si>
  <si>
    <t>Motorizzazione Civile C.E.D.</t>
  </si>
  <si>
    <t>servizio telematico di accesso agli archivi della Motorizzazione Civile - 194 visure del 2°trimestre 2021</t>
  </si>
  <si>
    <t>servizio telematico di accesso agli archivi della Motorizzazione Civile - 164 visure del 3°trimestre 2021</t>
  </si>
  <si>
    <t>ECONOMO COMUNALE</t>
  </si>
  <si>
    <t>PAGAMENTO ECONOMO (CASSA)</t>
  </si>
  <si>
    <t>21/12/2021</t>
  </si>
  <si>
    <t>CO.S.R.A.B.</t>
  </si>
  <si>
    <t>contributo per il funzionamento del Consorzio ANNO 2021 - saldo</t>
  </si>
  <si>
    <t>COMUNE DI TORRAZZO</t>
  </si>
  <si>
    <t>rimborso spese sostenute per partecipazione al bando regionale</t>
  </si>
  <si>
    <t>rimborso spese economali 3°trimestre 2021</t>
  </si>
  <si>
    <t>DIVERSI</t>
  </si>
  <si>
    <t>Commissioni PagoPA</t>
  </si>
  <si>
    <t>recupero bolli giornali di cassa e spese varie bancarie</t>
  </si>
  <si>
    <t>COMMISSIONI PER INCASSO CIE dicembre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</si>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</sst>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1"/>
  <sheetViews>
    <sheetView showGridLines="0" tabSelected="1" zoomScalePageLayoutView="0" workbookViewId="0" topLeftCell="A226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389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574.38</v>
      </c>
      <c r="H8" s="112">
        <v>103.58</v>
      </c>
      <c r="I8" s="107" t="s">
        <v>118</v>
      </c>
      <c r="J8" s="112">
        <f>IF(I8="SI",G8-H8,G8)</f>
        <v>470.8</v>
      </c>
      <c r="K8" s="299" t="s">
        <v>119</v>
      </c>
      <c r="L8" s="108">
        <v>2021</v>
      </c>
      <c r="M8" s="108">
        <v>4425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3</v>
      </c>
      <c r="S8" s="111" t="s">
        <v>123</v>
      </c>
      <c r="T8" s="108">
        <v>1100503</v>
      </c>
      <c r="U8" s="108">
        <v>4210</v>
      </c>
      <c r="V8" s="108">
        <v>5</v>
      </c>
      <c r="W8" s="108">
        <v>1</v>
      </c>
      <c r="X8" s="113">
        <v>2021</v>
      </c>
      <c r="Y8" s="113">
        <v>307</v>
      </c>
      <c r="Z8" s="113">
        <v>0</v>
      </c>
      <c r="AA8" s="114" t="s">
        <v>124</v>
      </c>
      <c r="AB8" s="108">
        <v>932</v>
      </c>
      <c r="AC8" s="109" t="s">
        <v>124</v>
      </c>
      <c r="AD8" s="300" t="s">
        <v>125</v>
      </c>
      <c r="AE8" s="300" t="s">
        <v>126</v>
      </c>
      <c r="AF8" s="301">
        <f>AE8-AD8</f>
        <v>22</v>
      </c>
      <c r="AG8" s="302">
        <f>IF(AI8="SI",0,J8)</f>
        <v>470.8</v>
      </c>
      <c r="AH8" s="303">
        <f>AG8*AF8</f>
        <v>10357.6</v>
      </c>
      <c r="AI8" s="304" t="s">
        <v>127</v>
      </c>
    </row>
    <row r="9" spans="1:35" ht="15">
      <c r="A9" s="108">
        <v>2021</v>
      </c>
      <c r="B9" s="108">
        <v>421</v>
      </c>
      <c r="C9" s="109" t="s">
        <v>128</v>
      </c>
      <c r="D9" s="297" t="s">
        <v>129</v>
      </c>
      <c r="E9" s="109" t="s">
        <v>130</v>
      </c>
      <c r="F9" s="298" t="s">
        <v>131</v>
      </c>
      <c r="G9" s="112">
        <v>483.12</v>
      </c>
      <c r="H9" s="112">
        <v>87.12</v>
      </c>
      <c r="I9" s="107" t="s">
        <v>118</v>
      </c>
      <c r="J9" s="112">
        <f>IF(I9="SI",G9-H9,G9)</f>
        <v>396</v>
      </c>
      <c r="K9" s="299" t="s">
        <v>132</v>
      </c>
      <c r="L9" s="108">
        <v>2021</v>
      </c>
      <c r="M9" s="108">
        <v>4501</v>
      </c>
      <c r="N9" s="109" t="s">
        <v>133</v>
      </c>
      <c r="O9" s="111" t="s">
        <v>134</v>
      </c>
      <c r="P9" s="109" t="s">
        <v>135</v>
      </c>
      <c r="Q9" s="109" t="s">
        <v>135</v>
      </c>
      <c r="R9" s="108">
        <v>6</v>
      </c>
      <c r="S9" s="111" t="s">
        <v>136</v>
      </c>
      <c r="T9" s="108">
        <v>1010203</v>
      </c>
      <c r="U9" s="108">
        <v>140</v>
      </c>
      <c r="V9" s="108">
        <v>25</v>
      </c>
      <c r="W9" s="108">
        <v>1</v>
      </c>
      <c r="X9" s="113">
        <v>2021</v>
      </c>
      <c r="Y9" s="113">
        <v>220</v>
      </c>
      <c r="Z9" s="113">
        <v>0</v>
      </c>
      <c r="AA9" s="114" t="s">
        <v>137</v>
      </c>
      <c r="AB9" s="108">
        <v>947</v>
      </c>
      <c r="AC9" s="109" t="s">
        <v>137</v>
      </c>
      <c r="AD9" s="300" t="s">
        <v>138</v>
      </c>
      <c r="AE9" s="300" t="s">
        <v>126</v>
      </c>
      <c r="AF9" s="301">
        <f>AE9-AD9</f>
        <v>11</v>
      </c>
      <c r="AG9" s="302">
        <f>IF(AI9="SI",0,J9)</f>
        <v>396</v>
      </c>
      <c r="AH9" s="303">
        <f>AG9*AF9</f>
        <v>4356</v>
      </c>
      <c r="AI9" s="304" t="s">
        <v>127</v>
      </c>
    </row>
    <row r="10" spans="1:35" ht="15">
      <c r="A10" s="108">
        <v>2021</v>
      </c>
      <c r="B10" s="108">
        <v>422</v>
      </c>
      <c r="C10" s="109" t="s">
        <v>139</v>
      </c>
      <c r="D10" s="297" t="s">
        <v>140</v>
      </c>
      <c r="E10" s="109" t="s">
        <v>141</v>
      </c>
      <c r="F10" s="298" t="s">
        <v>142</v>
      </c>
      <c r="G10" s="112">
        <v>182.39</v>
      </c>
      <c r="H10" s="112">
        <v>32.89</v>
      </c>
      <c r="I10" s="107" t="s">
        <v>118</v>
      </c>
      <c r="J10" s="112">
        <f>IF(I10="SI",G10-H10,G10)</f>
        <v>149.5</v>
      </c>
      <c r="K10" s="299" t="s">
        <v>143</v>
      </c>
      <c r="L10" s="108">
        <v>2021</v>
      </c>
      <c r="M10" s="108">
        <v>4602</v>
      </c>
      <c r="N10" s="109" t="s">
        <v>144</v>
      </c>
      <c r="O10" s="111" t="s">
        <v>145</v>
      </c>
      <c r="P10" s="109" t="s">
        <v>146</v>
      </c>
      <c r="Q10" s="109" t="s">
        <v>146</v>
      </c>
      <c r="R10" s="108">
        <v>6</v>
      </c>
      <c r="S10" s="111" t="s">
        <v>136</v>
      </c>
      <c r="T10" s="108">
        <v>1010202</v>
      </c>
      <c r="U10" s="108">
        <v>130</v>
      </c>
      <c r="V10" s="108">
        <v>5</v>
      </c>
      <c r="W10" s="108">
        <v>1</v>
      </c>
      <c r="X10" s="113">
        <v>2021</v>
      </c>
      <c r="Y10" s="113">
        <v>308</v>
      </c>
      <c r="Z10" s="113">
        <v>0</v>
      </c>
      <c r="AA10" s="114" t="s">
        <v>137</v>
      </c>
      <c r="AB10" s="108">
        <v>940</v>
      </c>
      <c r="AC10" s="109" t="s">
        <v>137</v>
      </c>
      <c r="AD10" s="300" t="s">
        <v>147</v>
      </c>
      <c r="AE10" s="300" t="s">
        <v>126</v>
      </c>
      <c r="AF10" s="301">
        <f>AE10-AD10</f>
        <v>5</v>
      </c>
      <c r="AG10" s="302">
        <f>IF(AI10="SI",0,J10)</f>
        <v>149.5</v>
      </c>
      <c r="AH10" s="303">
        <f>AG10*AF10</f>
        <v>747.5</v>
      </c>
      <c r="AI10" s="304" t="s">
        <v>127</v>
      </c>
    </row>
    <row r="11" spans="1:35" ht="15">
      <c r="A11" s="108">
        <v>2021</v>
      </c>
      <c r="B11" s="108">
        <v>423</v>
      </c>
      <c r="C11" s="109" t="s">
        <v>139</v>
      </c>
      <c r="D11" s="297" t="s">
        <v>148</v>
      </c>
      <c r="E11" s="109" t="s">
        <v>133</v>
      </c>
      <c r="F11" s="298" t="s">
        <v>149</v>
      </c>
      <c r="G11" s="112">
        <v>226.51</v>
      </c>
      <c r="H11" s="112">
        <v>40.85</v>
      </c>
      <c r="I11" s="107" t="s">
        <v>118</v>
      </c>
      <c r="J11" s="112">
        <f>IF(I11="SI",G11-H11,G11)</f>
        <v>185.66</v>
      </c>
      <c r="K11" s="299" t="s">
        <v>150</v>
      </c>
      <c r="L11" s="108">
        <v>2021</v>
      </c>
      <c r="M11" s="108">
        <v>4600</v>
      </c>
      <c r="N11" s="109" t="s">
        <v>144</v>
      </c>
      <c r="O11" s="111" t="s">
        <v>151</v>
      </c>
      <c r="P11" s="109" t="s">
        <v>152</v>
      </c>
      <c r="Q11" s="109" t="s">
        <v>153</v>
      </c>
      <c r="R11" s="108">
        <v>3</v>
      </c>
      <c r="S11" s="111" t="s">
        <v>123</v>
      </c>
      <c r="T11" s="108">
        <v>1080103</v>
      </c>
      <c r="U11" s="108">
        <v>2780</v>
      </c>
      <c r="V11" s="108">
        <v>20</v>
      </c>
      <c r="W11" s="108">
        <v>2</v>
      </c>
      <c r="X11" s="113">
        <v>2021</v>
      </c>
      <c r="Y11" s="113">
        <v>217</v>
      </c>
      <c r="Z11" s="113">
        <v>0</v>
      </c>
      <c r="AA11" s="114" t="s">
        <v>124</v>
      </c>
      <c r="AB11" s="108">
        <v>930</v>
      </c>
      <c r="AC11" s="109" t="s">
        <v>124</v>
      </c>
      <c r="AD11" s="300" t="s">
        <v>147</v>
      </c>
      <c r="AE11" s="300" t="s">
        <v>126</v>
      </c>
      <c r="AF11" s="301">
        <f>AE11-AD11</f>
        <v>5</v>
      </c>
      <c r="AG11" s="302">
        <f>IF(AI11="SI",0,J11)</f>
        <v>185.66</v>
      </c>
      <c r="AH11" s="303">
        <f>AG11*AF11</f>
        <v>928.3</v>
      </c>
      <c r="AI11" s="304" t="s">
        <v>127</v>
      </c>
    </row>
    <row r="12" spans="1:35" ht="15">
      <c r="A12" s="108">
        <v>2021</v>
      </c>
      <c r="B12" s="108">
        <v>424</v>
      </c>
      <c r="C12" s="109" t="s">
        <v>139</v>
      </c>
      <c r="D12" s="297" t="s">
        <v>154</v>
      </c>
      <c r="E12" s="109" t="s">
        <v>133</v>
      </c>
      <c r="F12" s="298" t="s">
        <v>155</v>
      </c>
      <c r="G12" s="112">
        <v>68</v>
      </c>
      <c r="H12" s="112">
        <v>12.26</v>
      </c>
      <c r="I12" s="107" t="s">
        <v>118</v>
      </c>
      <c r="J12" s="112">
        <f>IF(I12="SI",G12-H12,G12)</f>
        <v>55.74</v>
      </c>
      <c r="K12" s="299" t="s">
        <v>156</v>
      </c>
      <c r="L12" s="108">
        <v>2021</v>
      </c>
      <c r="M12" s="108">
        <v>4599</v>
      </c>
      <c r="N12" s="109" t="s">
        <v>144</v>
      </c>
      <c r="O12" s="111" t="s">
        <v>151</v>
      </c>
      <c r="P12" s="109" t="s">
        <v>152</v>
      </c>
      <c r="Q12" s="109" t="s">
        <v>153</v>
      </c>
      <c r="R12" s="108">
        <v>3</v>
      </c>
      <c r="S12" s="111" t="s">
        <v>123</v>
      </c>
      <c r="T12" s="108">
        <v>1080102</v>
      </c>
      <c r="U12" s="108">
        <v>2770</v>
      </c>
      <c r="V12" s="108">
        <v>5</v>
      </c>
      <c r="W12" s="108">
        <v>1</v>
      </c>
      <c r="X12" s="113">
        <v>2021</v>
      </c>
      <c r="Y12" s="113">
        <v>257</v>
      </c>
      <c r="Z12" s="113">
        <v>0</v>
      </c>
      <c r="AA12" s="114" t="s">
        <v>124</v>
      </c>
      <c r="AB12" s="108">
        <v>929</v>
      </c>
      <c r="AC12" s="109" t="s">
        <v>124</v>
      </c>
      <c r="AD12" s="300" t="s">
        <v>147</v>
      </c>
      <c r="AE12" s="300" t="s">
        <v>126</v>
      </c>
      <c r="AF12" s="301">
        <f>AE12-AD12</f>
        <v>5</v>
      </c>
      <c r="AG12" s="302">
        <f>IF(AI12="SI",0,J12)</f>
        <v>55.74</v>
      </c>
      <c r="AH12" s="303">
        <f>AG12*AF12</f>
        <v>278.7</v>
      </c>
      <c r="AI12" s="304" t="s">
        <v>127</v>
      </c>
    </row>
    <row r="13" spans="1:35" ht="15">
      <c r="A13" s="108">
        <v>2021</v>
      </c>
      <c r="B13" s="108">
        <v>428</v>
      </c>
      <c r="C13" s="109" t="s">
        <v>139</v>
      </c>
      <c r="D13" s="297" t="s">
        <v>157</v>
      </c>
      <c r="E13" s="109" t="s">
        <v>158</v>
      </c>
      <c r="F13" s="298" t="s">
        <v>159</v>
      </c>
      <c r="G13" s="112">
        <v>24.53</v>
      </c>
      <c r="H13" s="112">
        <v>4.42</v>
      </c>
      <c r="I13" s="107" t="s">
        <v>118</v>
      </c>
      <c r="J13" s="112">
        <f>IF(I13="SI",G13-H13,G13)</f>
        <v>20.11</v>
      </c>
      <c r="K13" s="299" t="s">
        <v>153</v>
      </c>
      <c r="L13" s="108">
        <v>2021</v>
      </c>
      <c r="M13" s="108">
        <v>4548</v>
      </c>
      <c r="N13" s="109" t="s">
        <v>160</v>
      </c>
      <c r="O13" s="111" t="s">
        <v>161</v>
      </c>
      <c r="P13" s="109" t="s">
        <v>162</v>
      </c>
      <c r="Q13" s="109" t="s">
        <v>163</v>
      </c>
      <c r="R13" s="108">
        <v>3</v>
      </c>
      <c r="S13" s="111" t="s">
        <v>123</v>
      </c>
      <c r="T13" s="108">
        <v>1060203</v>
      </c>
      <c r="U13" s="108">
        <v>2340</v>
      </c>
      <c r="V13" s="108">
        <v>5</v>
      </c>
      <c r="W13" s="108">
        <v>1</v>
      </c>
      <c r="X13" s="113">
        <v>2021</v>
      </c>
      <c r="Y13" s="113">
        <v>354</v>
      </c>
      <c r="Z13" s="113">
        <v>0</v>
      </c>
      <c r="AA13" s="114" t="s">
        <v>124</v>
      </c>
      <c r="AB13" s="108">
        <v>928</v>
      </c>
      <c r="AC13" s="109" t="s">
        <v>124</v>
      </c>
      <c r="AD13" s="300" t="s">
        <v>164</v>
      </c>
      <c r="AE13" s="300" t="s">
        <v>126</v>
      </c>
      <c r="AF13" s="301">
        <f>AE13-AD13</f>
        <v>9</v>
      </c>
      <c r="AG13" s="302">
        <f>IF(AI13="SI",0,J13)</f>
        <v>20.11</v>
      </c>
      <c r="AH13" s="303">
        <f>AG13*AF13</f>
        <v>180.99</v>
      </c>
      <c r="AI13" s="304" t="s">
        <v>127</v>
      </c>
    </row>
    <row r="14" spans="1:35" ht="15">
      <c r="A14" s="108">
        <v>2021</v>
      </c>
      <c r="B14" s="108">
        <v>430</v>
      </c>
      <c r="C14" s="109" t="s">
        <v>165</v>
      </c>
      <c r="D14" s="297" t="s">
        <v>166</v>
      </c>
      <c r="E14" s="109" t="s">
        <v>144</v>
      </c>
      <c r="F14" s="298" t="s">
        <v>167</v>
      </c>
      <c r="G14" s="112">
        <v>543.5</v>
      </c>
      <c r="H14" s="112">
        <v>0</v>
      </c>
      <c r="I14" s="107" t="s">
        <v>127</v>
      </c>
      <c r="J14" s="112">
        <f>IF(I14="SI",G14-H14,G14)</f>
        <v>543.5</v>
      </c>
      <c r="K14" s="299" t="s">
        <v>168</v>
      </c>
      <c r="L14" s="108">
        <v>2021</v>
      </c>
      <c r="M14" s="108">
        <v>4652</v>
      </c>
      <c r="N14" s="109" t="s">
        <v>169</v>
      </c>
      <c r="O14" s="111" t="s">
        <v>170</v>
      </c>
      <c r="P14" s="109" t="s">
        <v>171</v>
      </c>
      <c r="Q14" s="109" t="s">
        <v>172</v>
      </c>
      <c r="R14" s="108">
        <v>5</v>
      </c>
      <c r="S14" s="111" t="s">
        <v>173</v>
      </c>
      <c r="T14" s="108">
        <v>1030103</v>
      </c>
      <c r="U14" s="108">
        <v>1130</v>
      </c>
      <c r="V14" s="108">
        <v>10</v>
      </c>
      <c r="W14" s="108">
        <v>3</v>
      </c>
      <c r="X14" s="113">
        <v>2021</v>
      </c>
      <c r="Y14" s="113">
        <v>124</v>
      </c>
      <c r="Z14" s="113">
        <v>0</v>
      </c>
      <c r="AA14" s="114" t="s">
        <v>126</v>
      </c>
      <c r="AB14" s="108">
        <v>959</v>
      </c>
      <c r="AC14" s="109" t="s">
        <v>126</v>
      </c>
      <c r="AD14" s="300" t="s">
        <v>124</v>
      </c>
      <c r="AE14" s="300" t="s">
        <v>174</v>
      </c>
      <c r="AF14" s="301">
        <f>AE14-AD14</f>
        <v>4</v>
      </c>
      <c r="AG14" s="302">
        <f>IF(AI14="SI",0,J14)</f>
        <v>543.5</v>
      </c>
      <c r="AH14" s="303">
        <f>AG14*AF14</f>
        <v>2174</v>
      </c>
      <c r="AI14" s="304" t="s">
        <v>127</v>
      </c>
    </row>
    <row r="15" spans="1:35" ht="15">
      <c r="A15" s="108">
        <v>2021</v>
      </c>
      <c r="B15" s="108">
        <v>431</v>
      </c>
      <c r="C15" s="109" t="s">
        <v>165</v>
      </c>
      <c r="D15" s="297" t="s">
        <v>175</v>
      </c>
      <c r="E15" s="109" t="s">
        <v>176</v>
      </c>
      <c r="F15" s="298" t="s">
        <v>177</v>
      </c>
      <c r="G15" s="112">
        <v>192</v>
      </c>
      <c r="H15" s="112">
        <v>0</v>
      </c>
      <c r="I15" s="107" t="s">
        <v>127</v>
      </c>
      <c r="J15" s="112">
        <f>IF(I15="SI",G15-H15,G15)</f>
        <v>192</v>
      </c>
      <c r="K15" s="299" t="s">
        <v>168</v>
      </c>
      <c r="L15" s="108">
        <v>2021</v>
      </c>
      <c r="M15" s="108">
        <v>4719</v>
      </c>
      <c r="N15" s="109" t="s">
        <v>128</v>
      </c>
      <c r="O15" s="111" t="s">
        <v>170</v>
      </c>
      <c r="P15" s="109" t="s">
        <v>171</v>
      </c>
      <c r="Q15" s="109" t="s">
        <v>172</v>
      </c>
      <c r="R15" s="108">
        <v>5</v>
      </c>
      <c r="S15" s="111" t="s">
        <v>173</v>
      </c>
      <c r="T15" s="108">
        <v>1030103</v>
      </c>
      <c r="U15" s="108">
        <v>1130</v>
      </c>
      <c r="V15" s="108">
        <v>10</v>
      </c>
      <c r="W15" s="108">
        <v>3</v>
      </c>
      <c r="X15" s="113">
        <v>2021</v>
      </c>
      <c r="Y15" s="113">
        <v>124</v>
      </c>
      <c r="Z15" s="113">
        <v>0</v>
      </c>
      <c r="AA15" s="114" t="s">
        <v>126</v>
      </c>
      <c r="AB15" s="108">
        <v>959</v>
      </c>
      <c r="AC15" s="109" t="s">
        <v>126</v>
      </c>
      <c r="AD15" s="300" t="s">
        <v>178</v>
      </c>
      <c r="AE15" s="300" t="s">
        <v>174</v>
      </c>
      <c r="AF15" s="301">
        <f>AE15-AD15</f>
        <v>2</v>
      </c>
      <c r="AG15" s="302">
        <f>IF(AI15="SI",0,J15)</f>
        <v>192</v>
      </c>
      <c r="AH15" s="303">
        <f>AG15*AF15</f>
        <v>384</v>
      </c>
      <c r="AI15" s="304" t="s">
        <v>127</v>
      </c>
    </row>
    <row r="16" spans="1:35" ht="15">
      <c r="A16" s="108">
        <v>2021</v>
      </c>
      <c r="B16" s="108">
        <v>432</v>
      </c>
      <c r="C16" s="109" t="s">
        <v>165</v>
      </c>
      <c r="D16" s="297" t="s">
        <v>179</v>
      </c>
      <c r="E16" s="109" t="s">
        <v>169</v>
      </c>
      <c r="F16" s="298" t="s">
        <v>180</v>
      </c>
      <c r="G16" s="112">
        <v>6588</v>
      </c>
      <c r="H16" s="112">
        <v>1188</v>
      </c>
      <c r="I16" s="107" t="s">
        <v>118</v>
      </c>
      <c r="J16" s="112">
        <f>IF(I16="SI",G16-H16,G16)</f>
        <v>5400</v>
      </c>
      <c r="K16" s="299" t="s">
        <v>181</v>
      </c>
      <c r="L16" s="108">
        <v>2021</v>
      </c>
      <c r="M16" s="108">
        <v>4679</v>
      </c>
      <c r="N16" s="109" t="s">
        <v>176</v>
      </c>
      <c r="O16" s="111" t="s">
        <v>182</v>
      </c>
      <c r="P16" s="109" t="s">
        <v>183</v>
      </c>
      <c r="Q16" s="109" t="s">
        <v>183</v>
      </c>
      <c r="R16" s="108">
        <v>5</v>
      </c>
      <c r="S16" s="111" t="s">
        <v>173</v>
      </c>
      <c r="T16" s="108">
        <v>1030103</v>
      </c>
      <c r="U16" s="108">
        <v>1130</v>
      </c>
      <c r="V16" s="108">
        <v>10</v>
      </c>
      <c r="W16" s="108">
        <v>1</v>
      </c>
      <c r="X16" s="113">
        <v>2021</v>
      </c>
      <c r="Y16" s="113">
        <v>282</v>
      </c>
      <c r="Z16" s="113">
        <v>0</v>
      </c>
      <c r="AA16" s="114" t="s">
        <v>126</v>
      </c>
      <c r="AB16" s="108">
        <v>961</v>
      </c>
      <c r="AC16" s="109" t="s">
        <v>126</v>
      </c>
      <c r="AD16" s="300" t="s">
        <v>178</v>
      </c>
      <c r="AE16" s="300" t="s">
        <v>174</v>
      </c>
      <c r="AF16" s="301">
        <f>AE16-AD16</f>
        <v>2</v>
      </c>
      <c r="AG16" s="302">
        <f>IF(AI16="SI",0,J16)</f>
        <v>5400</v>
      </c>
      <c r="AH16" s="303">
        <f>AG16*AF16</f>
        <v>10800</v>
      </c>
      <c r="AI16" s="304" t="s">
        <v>127</v>
      </c>
    </row>
    <row r="17" spans="1:35" ht="15">
      <c r="A17" s="108">
        <v>2021</v>
      </c>
      <c r="B17" s="108">
        <v>433</v>
      </c>
      <c r="C17" s="109" t="s">
        <v>165</v>
      </c>
      <c r="D17" s="297" t="s">
        <v>184</v>
      </c>
      <c r="E17" s="109" t="s">
        <v>144</v>
      </c>
      <c r="F17" s="298" t="s">
        <v>185</v>
      </c>
      <c r="G17" s="112">
        <v>413.58</v>
      </c>
      <c r="H17" s="112">
        <v>74.58</v>
      </c>
      <c r="I17" s="107" t="s">
        <v>118</v>
      </c>
      <c r="J17" s="112">
        <f>IF(I17="SI",G17-H17,G17)</f>
        <v>339</v>
      </c>
      <c r="K17" s="299" t="s">
        <v>186</v>
      </c>
      <c r="L17" s="108">
        <v>2021</v>
      </c>
      <c r="M17" s="108">
        <v>4721</v>
      </c>
      <c r="N17" s="109" t="s">
        <v>128</v>
      </c>
      <c r="O17" s="111" t="s">
        <v>187</v>
      </c>
      <c r="P17" s="109" t="s">
        <v>188</v>
      </c>
      <c r="Q17" s="109" t="s">
        <v>188</v>
      </c>
      <c r="R17" s="108">
        <v>3</v>
      </c>
      <c r="S17" s="111" t="s">
        <v>123</v>
      </c>
      <c r="T17" s="108">
        <v>1080102</v>
      </c>
      <c r="U17" s="108">
        <v>2770</v>
      </c>
      <c r="V17" s="108">
        <v>15</v>
      </c>
      <c r="W17" s="108">
        <v>1</v>
      </c>
      <c r="X17" s="113">
        <v>2021</v>
      </c>
      <c r="Y17" s="113">
        <v>305</v>
      </c>
      <c r="Z17" s="113">
        <v>0</v>
      </c>
      <c r="AA17" s="114" t="s">
        <v>124</v>
      </c>
      <c r="AB17" s="108">
        <v>931</v>
      </c>
      <c r="AC17" s="109" t="s">
        <v>124</v>
      </c>
      <c r="AD17" s="300" t="s">
        <v>178</v>
      </c>
      <c r="AE17" s="300" t="s">
        <v>126</v>
      </c>
      <c r="AF17" s="301">
        <f>AE17-AD17</f>
        <v>1</v>
      </c>
      <c r="AG17" s="302">
        <f>IF(AI17="SI",0,J17)</f>
        <v>339</v>
      </c>
      <c r="AH17" s="303">
        <f>AG17*AF17</f>
        <v>339</v>
      </c>
      <c r="AI17" s="304" t="s">
        <v>127</v>
      </c>
    </row>
    <row r="18" spans="1:35" ht="15">
      <c r="A18" s="108">
        <v>2021</v>
      </c>
      <c r="B18" s="108">
        <v>435</v>
      </c>
      <c r="C18" s="109" t="s">
        <v>165</v>
      </c>
      <c r="D18" s="297" t="s">
        <v>189</v>
      </c>
      <c r="E18" s="109" t="s">
        <v>144</v>
      </c>
      <c r="F18" s="298" t="s">
        <v>190</v>
      </c>
      <c r="G18" s="112">
        <v>768.6</v>
      </c>
      <c r="H18" s="112">
        <v>138.6</v>
      </c>
      <c r="I18" s="107" t="s">
        <v>118</v>
      </c>
      <c r="J18" s="112">
        <f>IF(I18="SI",G18-H18,G18)</f>
        <v>630</v>
      </c>
      <c r="K18" s="299" t="s">
        <v>191</v>
      </c>
      <c r="L18" s="108">
        <v>2021</v>
      </c>
      <c r="M18" s="108">
        <v>4843</v>
      </c>
      <c r="N18" s="109" t="s">
        <v>192</v>
      </c>
      <c r="O18" s="111" t="s">
        <v>193</v>
      </c>
      <c r="P18" s="109" t="s">
        <v>194</v>
      </c>
      <c r="Q18" s="109" t="s">
        <v>194</v>
      </c>
      <c r="R18" s="108">
        <v>6</v>
      </c>
      <c r="S18" s="111" t="s">
        <v>136</v>
      </c>
      <c r="T18" s="108">
        <v>1010203</v>
      </c>
      <c r="U18" s="108">
        <v>140</v>
      </c>
      <c r="V18" s="108">
        <v>5</v>
      </c>
      <c r="W18" s="108">
        <v>6</v>
      </c>
      <c r="X18" s="113">
        <v>2021</v>
      </c>
      <c r="Y18" s="113">
        <v>387</v>
      </c>
      <c r="Z18" s="113">
        <v>0</v>
      </c>
      <c r="AA18" s="114" t="s">
        <v>137</v>
      </c>
      <c r="AB18" s="108">
        <v>945</v>
      </c>
      <c r="AC18" s="109" t="s">
        <v>137</v>
      </c>
      <c r="AD18" s="300" t="s">
        <v>195</v>
      </c>
      <c r="AE18" s="300" t="s">
        <v>126</v>
      </c>
      <c r="AF18" s="301">
        <f>AE18-AD18</f>
        <v>-4</v>
      </c>
      <c r="AG18" s="302">
        <f>IF(AI18="SI",0,J18)</f>
        <v>630</v>
      </c>
      <c r="AH18" s="303">
        <f>AG18*AF18</f>
        <v>-2520</v>
      </c>
      <c r="AI18" s="304" t="s">
        <v>127</v>
      </c>
    </row>
    <row r="19" spans="1:35" ht="15">
      <c r="A19" s="108">
        <v>2021</v>
      </c>
      <c r="B19" s="108">
        <v>436</v>
      </c>
      <c r="C19" s="109" t="s">
        <v>165</v>
      </c>
      <c r="D19" s="297" t="s">
        <v>196</v>
      </c>
      <c r="E19" s="109" t="s">
        <v>192</v>
      </c>
      <c r="F19" s="298" t="s">
        <v>197</v>
      </c>
      <c r="G19" s="112">
        <v>793</v>
      </c>
      <c r="H19" s="112">
        <v>143</v>
      </c>
      <c r="I19" s="107" t="s">
        <v>118</v>
      </c>
      <c r="J19" s="112">
        <f>IF(I19="SI",G19-H19,G19)</f>
        <v>650</v>
      </c>
      <c r="K19" s="299" t="s">
        <v>198</v>
      </c>
      <c r="L19" s="108">
        <v>2021</v>
      </c>
      <c r="M19" s="108">
        <v>4867</v>
      </c>
      <c r="N19" s="109" t="s">
        <v>199</v>
      </c>
      <c r="O19" s="111" t="s">
        <v>200</v>
      </c>
      <c r="P19" s="109" t="s">
        <v>201</v>
      </c>
      <c r="Q19" s="109" t="s">
        <v>201</v>
      </c>
      <c r="R19" s="108">
        <v>6</v>
      </c>
      <c r="S19" s="111" t="s">
        <v>136</v>
      </c>
      <c r="T19" s="108">
        <v>1010203</v>
      </c>
      <c r="U19" s="108">
        <v>140</v>
      </c>
      <c r="V19" s="108">
        <v>55</v>
      </c>
      <c r="W19" s="108">
        <v>2</v>
      </c>
      <c r="X19" s="113">
        <v>2021</v>
      </c>
      <c r="Y19" s="113">
        <v>178</v>
      </c>
      <c r="Z19" s="113">
        <v>0</v>
      </c>
      <c r="AA19" s="114" t="s">
        <v>137</v>
      </c>
      <c r="AB19" s="108">
        <v>946</v>
      </c>
      <c r="AC19" s="109" t="s">
        <v>137</v>
      </c>
      <c r="AD19" s="300" t="s">
        <v>202</v>
      </c>
      <c r="AE19" s="300" t="s">
        <v>126</v>
      </c>
      <c r="AF19" s="301">
        <f>AE19-AD19</f>
        <v>-5</v>
      </c>
      <c r="AG19" s="302">
        <f>IF(AI19="SI",0,J19)</f>
        <v>650</v>
      </c>
      <c r="AH19" s="303">
        <f>AG19*AF19</f>
        <v>-3250</v>
      </c>
      <c r="AI19" s="304" t="s">
        <v>127</v>
      </c>
    </row>
    <row r="20" spans="1:35" ht="15">
      <c r="A20" s="108">
        <v>2021</v>
      </c>
      <c r="B20" s="108">
        <v>437</v>
      </c>
      <c r="C20" s="109" t="s">
        <v>165</v>
      </c>
      <c r="D20" s="297" t="s">
        <v>203</v>
      </c>
      <c r="E20" s="109" t="s">
        <v>144</v>
      </c>
      <c r="F20" s="298" t="s">
        <v>204</v>
      </c>
      <c r="G20" s="112">
        <v>208.62</v>
      </c>
      <c r="H20" s="112">
        <v>37.62</v>
      </c>
      <c r="I20" s="107" t="s">
        <v>118</v>
      </c>
      <c r="J20" s="112">
        <f>IF(I20="SI",G20-H20,G20)</f>
        <v>171</v>
      </c>
      <c r="K20" s="299" t="s">
        <v>205</v>
      </c>
      <c r="L20" s="108">
        <v>2021</v>
      </c>
      <c r="M20" s="108">
        <v>4900</v>
      </c>
      <c r="N20" s="109" t="s">
        <v>206</v>
      </c>
      <c r="O20" s="111" t="s">
        <v>207</v>
      </c>
      <c r="P20" s="109" t="s">
        <v>208</v>
      </c>
      <c r="Q20" s="109" t="s">
        <v>208</v>
      </c>
      <c r="R20" s="108">
        <v>5</v>
      </c>
      <c r="S20" s="111" t="s">
        <v>173</v>
      </c>
      <c r="T20" s="108">
        <v>1030103</v>
      </c>
      <c r="U20" s="108">
        <v>1130</v>
      </c>
      <c r="V20" s="108">
        <v>10</v>
      </c>
      <c r="W20" s="108">
        <v>1</v>
      </c>
      <c r="X20" s="113">
        <v>2021</v>
      </c>
      <c r="Y20" s="113">
        <v>112</v>
      </c>
      <c r="Z20" s="113">
        <v>0</v>
      </c>
      <c r="AA20" s="114" t="s">
        <v>126</v>
      </c>
      <c r="AB20" s="108">
        <v>958</v>
      </c>
      <c r="AC20" s="109" t="s">
        <v>126</v>
      </c>
      <c r="AD20" s="300" t="s">
        <v>209</v>
      </c>
      <c r="AE20" s="300" t="s">
        <v>174</v>
      </c>
      <c r="AF20" s="301">
        <f>AE20-AD20</f>
        <v>-6</v>
      </c>
      <c r="AG20" s="302">
        <f>IF(AI20="SI",0,J20)</f>
        <v>171</v>
      </c>
      <c r="AH20" s="303">
        <f>AG20*AF20</f>
        <v>-1026</v>
      </c>
      <c r="AI20" s="304" t="s">
        <v>127</v>
      </c>
    </row>
    <row r="21" spans="1:35" ht="15">
      <c r="A21" s="108">
        <v>2021</v>
      </c>
      <c r="B21" s="108">
        <v>438</v>
      </c>
      <c r="C21" s="109" t="s">
        <v>165</v>
      </c>
      <c r="D21" s="297" t="s">
        <v>210</v>
      </c>
      <c r="E21" s="109" t="s">
        <v>211</v>
      </c>
      <c r="F21" s="298" t="s">
        <v>212</v>
      </c>
      <c r="G21" s="112">
        <v>362.39</v>
      </c>
      <c r="H21" s="112">
        <v>65.35</v>
      </c>
      <c r="I21" s="107" t="s">
        <v>118</v>
      </c>
      <c r="J21" s="112">
        <f>IF(I21="SI",G21-H21,G21)</f>
        <v>297.03999999999996</v>
      </c>
      <c r="K21" s="299" t="s">
        <v>213</v>
      </c>
      <c r="L21" s="108">
        <v>2021</v>
      </c>
      <c r="M21" s="108">
        <v>5080</v>
      </c>
      <c r="N21" s="109" t="s">
        <v>214</v>
      </c>
      <c r="O21" s="111" t="s">
        <v>215</v>
      </c>
      <c r="P21" s="109" t="s">
        <v>216</v>
      </c>
      <c r="Q21" s="109" t="s">
        <v>216</v>
      </c>
      <c r="R21" s="108">
        <v>5</v>
      </c>
      <c r="S21" s="111" t="s">
        <v>173</v>
      </c>
      <c r="T21" s="108">
        <v>1030103</v>
      </c>
      <c r="U21" s="108">
        <v>1130</v>
      </c>
      <c r="V21" s="108">
        <v>10</v>
      </c>
      <c r="W21" s="108">
        <v>1</v>
      </c>
      <c r="X21" s="113">
        <v>2021</v>
      </c>
      <c r="Y21" s="113">
        <v>184</v>
      </c>
      <c r="Z21" s="113">
        <v>0</v>
      </c>
      <c r="AA21" s="114" t="s">
        <v>126</v>
      </c>
      <c r="AB21" s="108">
        <v>957</v>
      </c>
      <c r="AC21" s="109" t="s">
        <v>126</v>
      </c>
      <c r="AD21" s="300" t="s">
        <v>217</v>
      </c>
      <c r="AE21" s="300" t="s">
        <v>174</v>
      </c>
      <c r="AF21" s="301">
        <f>AE21-AD21</f>
        <v>-11</v>
      </c>
      <c r="AG21" s="302">
        <f>IF(AI21="SI",0,J21)</f>
        <v>297.03999999999996</v>
      </c>
      <c r="AH21" s="303">
        <f>AG21*AF21</f>
        <v>-3267.4399999999996</v>
      </c>
      <c r="AI21" s="304" t="s">
        <v>127</v>
      </c>
    </row>
    <row r="22" spans="1:35" ht="15">
      <c r="A22" s="108">
        <v>2021</v>
      </c>
      <c r="B22" s="108">
        <v>439</v>
      </c>
      <c r="C22" s="109" t="s">
        <v>165</v>
      </c>
      <c r="D22" s="297" t="s">
        <v>218</v>
      </c>
      <c r="E22" s="109" t="s">
        <v>219</v>
      </c>
      <c r="F22" s="298" t="s">
        <v>220</v>
      </c>
      <c r="G22" s="112">
        <v>3820.84</v>
      </c>
      <c r="H22" s="112">
        <v>347.35</v>
      </c>
      <c r="I22" s="107" t="s">
        <v>118</v>
      </c>
      <c r="J22" s="112">
        <f>IF(I22="SI",G22-H22,G22)</f>
        <v>3473.4900000000002</v>
      </c>
      <c r="K22" s="299" t="s">
        <v>153</v>
      </c>
      <c r="L22" s="108">
        <v>2021</v>
      </c>
      <c r="M22" s="108">
        <v>4845</v>
      </c>
      <c r="N22" s="109" t="s">
        <v>192</v>
      </c>
      <c r="O22" s="111" t="s">
        <v>221</v>
      </c>
      <c r="P22" s="109" t="s">
        <v>222</v>
      </c>
      <c r="Q22" s="109" t="s">
        <v>222</v>
      </c>
      <c r="R22" s="108">
        <v>7</v>
      </c>
      <c r="S22" s="111" t="s">
        <v>223</v>
      </c>
      <c r="T22" s="108">
        <v>1090503</v>
      </c>
      <c r="U22" s="108">
        <v>3550</v>
      </c>
      <c r="V22" s="108">
        <v>5</v>
      </c>
      <c r="W22" s="108">
        <v>1</v>
      </c>
      <c r="X22" s="113">
        <v>2021</v>
      </c>
      <c r="Y22" s="113">
        <v>13</v>
      </c>
      <c r="Z22" s="113">
        <v>0</v>
      </c>
      <c r="AA22" s="114" t="s">
        <v>224</v>
      </c>
      <c r="AB22" s="108">
        <v>1001</v>
      </c>
      <c r="AC22" s="109" t="s">
        <v>224</v>
      </c>
      <c r="AD22" s="300" t="s">
        <v>202</v>
      </c>
      <c r="AE22" s="300" t="s">
        <v>224</v>
      </c>
      <c r="AF22" s="301">
        <f>AE22-AD22</f>
        <v>24</v>
      </c>
      <c r="AG22" s="302">
        <f>IF(AI22="SI",0,J22)</f>
        <v>3473.4900000000002</v>
      </c>
      <c r="AH22" s="303">
        <f>AG22*AF22</f>
        <v>83363.76000000001</v>
      </c>
      <c r="AI22" s="304" t="s">
        <v>127</v>
      </c>
    </row>
    <row r="23" spans="1:35" ht="15">
      <c r="A23" s="108">
        <v>2021</v>
      </c>
      <c r="B23" s="108">
        <v>440</v>
      </c>
      <c r="C23" s="109" t="s">
        <v>165</v>
      </c>
      <c r="D23" s="297" t="s">
        <v>225</v>
      </c>
      <c r="E23" s="109" t="s">
        <v>192</v>
      </c>
      <c r="F23" s="298" t="s">
        <v>226</v>
      </c>
      <c r="G23" s="112">
        <v>322.08</v>
      </c>
      <c r="H23" s="112">
        <v>58.08</v>
      </c>
      <c r="I23" s="107" t="s">
        <v>118</v>
      </c>
      <c r="J23" s="112">
        <f>IF(I23="SI",G23-H23,G23)</f>
        <v>264</v>
      </c>
      <c r="K23" s="299" t="s">
        <v>227</v>
      </c>
      <c r="L23" s="108">
        <v>2021</v>
      </c>
      <c r="M23" s="108">
        <v>4933</v>
      </c>
      <c r="N23" s="109" t="s">
        <v>228</v>
      </c>
      <c r="O23" s="111" t="s">
        <v>229</v>
      </c>
      <c r="P23" s="109" t="s">
        <v>230</v>
      </c>
      <c r="Q23" s="109" t="s">
        <v>230</v>
      </c>
      <c r="R23" s="108">
        <v>6</v>
      </c>
      <c r="S23" s="111" t="s">
        <v>136</v>
      </c>
      <c r="T23" s="108">
        <v>1010203</v>
      </c>
      <c r="U23" s="108">
        <v>140</v>
      </c>
      <c r="V23" s="108">
        <v>5</v>
      </c>
      <c r="W23" s="108">
        <v>1</v>
      </c>
      <c r="X23" s="113">
        <v>2021</v>
      </c>
      <c r="Y23" s="113">
        <v>7</v>
      </c>
      <c r="Z23" s="113">
        <v>0</v>
      </c>
      <c r="AA23" s="114" t="s">
        <v>137</v>
      </c>
      <c r="AB23" s="108">
        <v>951</v>
      </c>
      <c r="AC23" s="109" t="s">
        <v>137</v>
      </c>
      <c r="AD23" s="300" t="s">
        <v>231</v>
      </c>
      <c r="AE23" s="300" t="s">
        <v>126</v>
      </c>
      <c r="AF23" s="301">
        <f>AE23-AD23</f>
        <v>-8</v>
      </c>
      <c r="AG23" s="302">
        <f>IF(AI23="SI",0,J23)</f>
        <v>264</v>
      </c>
      <c r="AH23" s="303">
        <f>AG23*AF23</f>
        <v>-2112</v>
      </c>
      <c r="AI23" s="304" t="s">
        <v>127</v>
      </c>
    </row>
    <row r="24" spans="1:35" ht="15">
      <c r="A24" s="108">
        <v>2021</v>
      </c>
      <c r="B24" s="108">
        <v>441</v>
      </c>
      <c r="C24" s="109" t="s">
        <v>165</v>
      </c>
      <c r="D24" s="297" t="s">
        <v>232</v>
      </c>
      <c r="E24" s="109" t="s">
        <v>192</v>
      </c>
      <c r="F24" s="298" t="s">
        <v>233</v>
      </c>
      <c r="G24" s="112">
        <v>356.56</v>
      </c>
      <c r="H24" s="112">
        <v>64.3</v>
      </c>
      <c r="I24" s="107" t="s">
        <v>118</v>
      </c>
      <c r="J24" s="112">
        <f>IF(I24="SI",G24-H24,G24)</f>
        <v>292.26</v>
      </c>
      <c r="K24" s="299" t="s">
        <v>227</v>
      </c>
      <c r="L24" s="108">
        <v>2021</v>
      </c>
      <c r="M24" s="108">
        <v>4934</v>
      </c>
      <c r="N24" s="109" t="s">
        <v>228</v>
      </c>
      <c r="O24" s="111" t="s">
        <v>229</v>
      </c>
      <c r="P24" s="109" t="s">
        <v>230</v>
      </c>
      <c r="Q24" s="109" t="s">
        <v>230</v>
      </c>
      <c r="R24" s="108">
        <v>6</v>
      </c>
      <c r="S24" s="111" t="s">
        <v>136</v>
      </c>
      <c r="T24" s="108">
        <v>1010203</v>
      </c>
      <c r="U24" s="108">
        <v>140</v>
      </c>
      <c r="V24" s="108">
        <v>5</v>
      </c>
      <c r="W24" s="108">
        <v>1</v>
      </c>
      <c r="X24" s="113">
        <v>2021</v>
      </c>
      <c r="Y24" s="113">
        <v>8</v>
      </c>
      <c r="Z24" s="113">
        <v>0</v>
      </c>
      <c r="AA24" s="114" t="s">
        <v>137</v>
      </c>
      <c r="AB24" s="108">
        <v>952</v>
      </c>
      <c r="AC24" s="109" t="s">
        <v>137</v>
      </c>
      <c r="AD24" s="300" t="s">
        <v>231</v>
      </c>
      <c r="AE24" s="300" t="s">
        <v>126</v>
      </c>
      <c r="AF24" s="301">
        <f>AE24-AD24</f>
        <v>-8</v>
      </c>
      <c r="AG24" s="302">
        <f>IF(AI24="SI",0,J24)</f>
        <v>292.26</v>
      </c>
      <c r="AH24" s="303">
        <f>AG24*AF24</f>
        <v>-2338.08</v>
      </c>
      <c r="AI24" s="304" t="s">
        <v>127</v>
      </c>
    </row>
    <row r="25" spans="1:35" ht="15">
      <c r="A25" s="108">
        <v>2021</v>
      </c>
      <c r="B25" s="108">
        <v>442</v>
      </c>
      <c r="C25" s="109" t="s">
        <v>165</v>
      </c>
      <c r="D25" s="297" t="s">
        <v>234</v>
      </c>
      <c r="E25" s="109" t="s">
        <v>192</v>
      </c>
      <c r="F25" s="298" t="s">
        <v>235</v>
      </c>
      <c r="G25" s="112">
        <v>320.84</v>
      </c>
      <c r="H25" s="112">
        <v>57.86</v>
      </c>
      <c r="I25" s="107" t="s">
        <v>118</v>
      </c>
      <c r="J25" s="112">
        <f>IF(I25="SI",G25-H25,G25)</f>
        <v>262.97999999999996</v>
      </c>
      <c r="K25" s="299" t="s">
        <v>227</v>
      </c>
      <c r="L25" s="108">
        <v>2021</v>
      </c>
      <c r="M25" s="108">
        <v>4938</v>
      </c>
      <c r="N25" s="109" t="s">
        <v>228</v>
      </c>
      <c r="O25" s="111" t="s">
        <v>229</v>
      </c>
      <c r="P25" s="109" t="s">
        <v>230</v>
      </c>
      <c r="Q25" s="109" t="s">
        <v>230</v>
      </c>
      <c r="R25" s="108">
        <v>6</v>
      </c>
      <c r="S25" s="111" t="s">
        <v>136</v>
      </c>
      <c r="T25" s="108">
        <v>1010203</v>
      </c>
      <c r="U25" s="108">
        <v>140</v>
      </c>
      <c r="V25" s="108">
        <v>5</v>
      </c>
      <c r="W25" s="108">
        <v>1</v>
      </c>
      <c r="X25" s="113">
        <v>2021</v>
      </c>
      <c r="Y25" s="113">
        <v>9</v>
      </c>
      <c r="Z25" s="113">
        <v>0</v>
      </c>
      <c r="AA25" s="114" t="s">
        <v>137</v>
      </c>
      <c r="AB25" s="108">
        <v>953</v>
      </c>
      <c r="AC25" s="109" t="s">
        <v>137</v>
      </c>
      <c r="AD25" s="300" t="s">
        <v>231</v>
      </c>
      <c r="AE25" s="300" t="s">
        <v>126</v>
      </c>
      <c r="AF25" s="301">
        <f>AE25-AD25</f>
        <v>-8</v>
      </c>
      <c r="AG25" s="302">
        <f>IF(AI25="SI",0,J25)</f>
        <v>262.97999999999996</v>
      </c>
      <c r="AH25" s="303">
        <f>AG25*AF25</f>
        <v>-2103.8399999999997</v>
      </c>
      <c r="AI25" s="304" t="s">
        <v>127</v>
      </c>
    </row>
    <row r="26" spans="1:35" ht="15">
      <c r="A26" s="108">
        <v>2021</v>
      </c>
      <c r="B26" s="108">
        <v>443</v>
      </c>
      <c r="C26" s="109" t="s">
        <v>165</v>
      </c>
      <c r="D26" s="297" t="s">
        <v>236</v>
      </c>
      <c r="E26" s="109" t="s">
        <v>192</v>
      </c>
      <c r="F26" s="298" t="s">
        <v>237</v>
      </c>
      <c r="G26" s="112">
        <v>106.14</v>
      </c>
      <c r="H26" s="112">
        <v>19.14</v>
      </c>
      <c r="I26" s="107" t="s">
        <v>118</v>
      </c>
      <c r="J26" s="112">
        <f>IF(I26="SI",G26-H26,G26)</f>
        <v>87</v>
      </c>
      <c r="K26" s="299" t="s">
        <v>227</v>
      </c>
      <c r="L26" s="108">
        <v>2021</v>
      </c>
      <c r="M26" s="108">
        <v>4937</v>
      </c>
      <c r="N26" s="109" t="s">
        <v>228</v>
      </c>
      <c r="O26" s="111" t="s">
        <v>229</v>
      </c>
      <c r="P26" s="109" t="s">
        <v>230</v>
      </c>
      <c r="Q26" s="109" t="s">
        <v>230</v>
      </c>
      <c r="R26" s="108">
        <v>6</v>
      </c>
      <c r="S26" s="111" t="s">
        <v>136</v>
      </c>
      <c r="T26" s="108">
        <v>1040303</v>
      </c>
      <c r="U26" s="108">
        <v>1680</v>
      </c>
      <c r="V26" s="108">
        <v>5</v>
      </c>
      <c r="W26" s="108">
        <v>1</v>
      </c>
      <c r="X26" s="113">
        <v>2021</v>
      </c>
      <c r="Y26" s="113">
        <v>12</v>
      </c>
      <c r="Z26" s="113">
        <v>0</v>
      </c>
      <c r="AA26" s="114" t="s">
        <v>137</v>
      </c>
      <c r="AB26" s="108">
        <v>956</v>
      </c>
      <c r="AC26" s="109" t="s">
        <v>137</v>
      </c>
      <c r="AD26" s="300" t="s">
        <v>231</v>
      </c>
      <c r="AE26" s="300" t="s">
        <v>126</v>
      </c>
      <c r="AF26" s="301">
        <f>AE26-AD26</f>
        <v>-8</v>
      </c>
      <c r="AG26" s="302">
        <f>IF(AI26="SI",0,J26)</f>
        <v>87</v>
      </c>
      <c r="AH26" s="303">
        <f>AG26*AF26</f>
        <v>-696</v>
      </c>
      <c r="AI26" s="304" t="s">
        <v>127</v>
      </c>
    </row>
    <row r="27" spans="1:35" ht="15">
      <c r="A27" s="108">
        <v>2021</v>
      </c>
      <c r="B27" s="108">
        <v>444</v>
      </c>
      <c r="C27" s="109" t="s">
        <v>165</v>
      </c>
      <c r="D27" s="297" t="s">
        <v>238</v>
      </c>
      <c r="E27" s="109" t="s">
        <v>192</v>
      </c>
      <c r="F27" s="298" t="s">
        <v>239</v>
      </c>
      <c r="G27" s="112">
        <v>104.87</v>
      </c>
      <c r="H27" s="112">
        <v>18.91</v>
      </c>
      <c r="I27" s="107" t="s">
        <v>118</v>
      </c>
      <c r="J27" s="112">
        <f>IF(I27="SI",G27-H27,G27)</f>
        <v>85.96000000000001</v>
      </c>
      <c r="K27" s="299" t="s">
        <v>227</v>
      </c>
      <c r="L27" s="108">
        <v>2021</v>
      </c>
      <c r="M27" s="108">
        <v>4935</v>
      </c>
      <c r="N27" s="109" t="s">
        <v>228</v>
      </c>
      <c r="O27" s="111" t="s">
        <v>229</v>
      </c>
      <c r="P27" s="109" t="s">
        <v>230</v>
      </c>
      <c r="Q27" s="109" t="s">
        <v>230</v>
      </c>
      <c r="R27" s="108">
        <v>6</v>
      </c>
      <c r="S27" s="111" t="s">
        <v>136</v>
      </c>
      <c r="T27" s="108">
        <v>1040203</v>
      </c>
      <c r="U27" s="108">
        <v>1570</v>
      </c>
      <c r="V27" s="108">
        <v>5</v>
      </c>
      <c r="W27" s="108">
        <v>1</v>
      </c>
      <c r="X27" s="113">
        <v>2021</v>
      </c>
      <c r="Y27" s="113">
        <v>11</v>
      </c>
      <c r="Z27" s="113">
        <v>0</v>
      </c>
      <c r="AA27" s="114" t="s">
        <v>137</v>
      </c>
      <c r="AB27" s="108">
        <v>954</v>
      </c>
      <c r="AC27" s="109" t="s">
        <v>137</v>
      </c>
      <c r="AD27" s="300" t="s">
        <v>231</v>
      </c>
      <c r="AE27" s="300" t="s">
        <v>126</v>
      </c>
      <c r="AF27" s="301">
        <f>AE27-AD27</f>
        <v>-8</v>
      </c>
      <c r="AG27" s="302">
        <f>IF(AI27="SI",0,J27)</f>
        <v>85.96000000000001</v>
      </c>
      <c r="AH27" s="303">
        <f>AG27*AF27</f>
        <v>-687.6800000000001</v>
      </c>
      <c r="AI27" s="304" t="s">
        <v>127</v>
      </c>
    </row>
    <row r="28" spans="1:35" ht="15">
      <c r="A28" s="108">
        <v>2021</v>
      </c>
      <c r="B28" s="108">
        <v>445</v>
      </c>
      <c r="C28" s="109" t="s">
        <v>165</v>
      </c>
      <c r="D28" s="297" t="s">
        <v>240</v>
      </c>
      <c r="E28" s="109" t="s">
        <v>192</v>
      </c>
      <c r="F28" s="298" t="s">
        <v>241</v>
      </c>
      <c r="G28" s="112">
        <v>45.48</v>
      </c>
      <c r="H28" s="112">
        <v>8.2</v>
      </c>
      <c r="I28" s="107" t="s">
        <v>118</v>
      </c>
      <c r="J28" s="112">
        <f>IF(I28="SI",G28-H28,G28)</f>
        <v>37.28</v>
      </c>
      <c r="K28" s="299" t="s">
        <v>242</v>
      </c>
      <c r="L28" s="108">
        <v>2021</v>
      </c>
      <c r="M28" s="108">
        <v>4932</v>
      </c>
      <c r="N28" s="109" t="s">
        <v>228</v>
      </c>
      <c r="O28" s="111" t="s">
        <v>243</v>
      </c>
      <c r="P28" s="109" t="s">
        <v>244</v>
      </c>
      <c r="Q28" s="109" t="s">
        <v>244</v>
      </c>
      <c r="R28" s="108">
        <v>6</v>
      </c>
      <c r="S28" s="111" t="s">
        <v>136</v>
      </c>
      <c r="T28" s="108">
        <v>1040303</v>
      </c>
      <c r="U28" s="108">
        <v>1680</v>
      </c>
      <c r="V28" s="108">
        <v>5</v>
      </c>
      <c r="W28" s="108">
        <v>3</v>
      </c>
      <c r="X28" s="113">
        <v>2021</v>
      </c>
      <c r="Y28" s="113">
        <v>119</v>
      </c>
      <c r="Z28" s="113">
        <v>0</v>
      </c>
      <c r="AA28" s="114" t="s">
        <v>137</v>
      </c>
      <c r="AB28" s="108">
        <v>937</v>
      </c>
      <c r="AC28" s="109" t="s">
        <v>137</v>
      </c>
      <c r="AD28" s="300" t="s">
        <v>245</v>
      </c>
      <c r="AE28" s="300" t="s">
        <v>126</v>
      </c>
      <c r="AF28" s="301">
        <f>AE28-AD28</f>
        <v>-9</v>
      </c>
      <c r="AG28" s="302">
        <f>IF(AI28="SI",0,J28)</f>
        <v>37.28</v>
      </c>
      <c r="AH28" s="303">
        <f>AG28*AF28</f>
        <v>-335.52</v>
      </c>
      <c r="AI28" s="304" t="s">
        <v>127</v>
      </c>
    </row>
    <row r="29" spans="1:35" ht="15">
      <c r="A29" s="108">
        <v>2021</v>
      </c>
      <c r="B29" s="108">
        <v>446</v>
      </c>
      <c r="C29" s="109" t="s">
        <v>165</v>
      </c>
      <c r="D29" s="297" t="s">
        <v>246</v>
      </c>
      <c r="E29" s="109" t="s">
        <v>192</v>
      </c>
      <c r="F29" s="298" t="s">
        <v>247</v>
      </c>
      <c r="G29" s="112">
        <v>45.48</v>
      </c>
      <c r="H29" s="112">
        <v>8.2</v>
      </c>
      <c r="I29" s="107" t="s">
        <v>118</v>
      </c>
      <c r="J29" s="112">
        <f>IF(I29="SI",G29-H29,G29)</f>
        <v>37.28</v>
      </c>
      <c r="K29" s="299" t="s">
        <v>242</v>
      </c>
      <c r="L29" s="108">
        <v>2021</v>
      </c>
      <c r="M29" s="108">
        <v>4931</v>
      </c>
      <c r="N29" s="109" t="s">
        <v>228</v>
      </c>
      <c r="O29" s="111" t="s">
        <v>243</v>
      </c>
      <c r="P29" s="109" t="s">
        <v>244</v>
      </c>
      <c r="Q29" s="109" t="s">
        <v>244</v>
      </c>
      <c r="R29" s="108">
        <v>6</v>
      </c>
      <c r="S29" s="111" t="s">
        <v>136</v>
      </c>
      <c r="T29" s="108">
        <v>1010503</v>
      </c>
      <c r="U29" s="108">
        <v>470</v>
      </c>
      <c r="V29" s="108">
        <v>5</v>
      </c>
      <c r="W29" s="108">
        <v>2</v>
      </c>
      <c r="X29" s="113">
        <v>2021</v>
      </c>
      <c r="Y29" s="113">
        <v>117</v>
      </c>
      <c r="Z29" s="113">
        <v>0</v>
      </c>
      <c r="AA29" s="114" t="s">
        <v>137</v>
      </c>
      <c r="AB29" s="108">
        <v>935</v>
      </c>
      <c r="AC29" s="109" t="s">
        <v>137</v>
      </c>
      <c r="AD29" s="300" t="s">
        <v>245</v>
      </c>
      <c r="AE29" s="300" t="s">
        <v>126</v>
      </c>
      <c r="AF29" s="301">
        <f>AE29-AD29</f>
        <v>-9</v>
      </c>
      <c r="AG29" s="302">
        <f>IF(AI29="SI",0,J29)</f>
        <v>37.28</v>
      </c>
      <c r="AH29" s="303">
        <f>AG29*AF29</f>
        <v>-335.52</v>
      </c>
      <c r="AI29" s="304" t="s">
        <v>127</v>
      </c>
    </row>
    <row r="30" spans="1:35" ht="15">
      <c r="A30" s="108">
        <v>2021</v>
      </c>
      <c r="B30" s="108">
        <v>447</v>
      </c>
      <c r="C30" s="109" t="s">
        <v>165</v>
      </c>
      <c r="D30" s="297" t="s">
        <v>248</v>
      </c>
      <c r="E30" s="109" t="s">
        <v>192</v>
      </c>
      <c r="F30" s="298" t="s">
        <v>249</v>
      </c>
      <c r="G30" s="112">
        <v>45.48</v>
      </c>
      <c r="H30" s="112">
        <v>8.2</v>
      </c>
      <c r="I30" s="107" t="s">
        <v>118</v>
      </c>
      <c r="J30" s="112">
        <f>IF(I30="SI",G30-H30,G30)</f>
        <v>37.28</v>
      </c>
      <c r="K30" s="299" t="s">
        <v>242</v>
      </c>
      <c r="L30" s="108">
        <v>2021</v>
      </c>
      <c r="M30" s="108">
        <v>4929</v>
      </c>
      <c r="N30" s="109" t="s">
        <v>228</v>
      </c>
      <c r="O30" s="111" t="s">
        <v>243</v>
      </c>
      <c r="P30" s="109" t="s">
        <v>244</v>
      </c>
      <c r="Q30" s="109" t="s">
        <v>244</v>
      </c>
      <c r="R30" s="108">
        <v>6</v>
      </c>
      <c r="S30" s="111" t="s">
        <v>136</v>
      </c>
      <c r="T30" s="108">
        <v>1040203</v>
      </c>
      <c r="U30" s="108">
        <v>1570</v>
      </c>
      <c r="V30" s="108">
        <v>5</v>
      </c>
      <c r="W30" s="108">
        <v>3</v>
      </c>
      <c r="X30" s="113">
        <v>2021</v>
      </c>
      <c r="Y30" s="113">
        <v>118</v>
      </c>
      <c r="Z30" s="113">
        <v>0</v>
      </c>
      <c r="AA30" s="114" t="s">
        <v>137</v>
      </c>
      <c r="AB30" s="108">
        <v>936</v>
      </c>
      <c r="AC30" s="109" t="s">
        <v>137</v>
      </c>
      <c r="AD30" s="300" t="s">
        <v>245</v>
      </c>
      <c r="AE30" s="300" t="s">
        <v>126</v>
      </c>
      <c r="AF30" s="301">
        <f>AE30-AD30</f>
        <v>-9</v>
      </c>
      <c r="AG30" s="302">
        <f>IF(AI30="SI",0,J30)</f>
        <v>37.28</v>
      </c>
      <c r="AH30" s="303">
        <f>AG30*AF30</f>
        <v>-335.52</v>
      </c>
      <c r="AI30" s="304" t="s">
        <v>127</v>
      </c>
    </row>
    <row r="31" spans="1:35" ht="15">
      <c r="A31" s="108">
        <v>2021</v>
      </c>
      <c r="B31" s="108">
        <v>448</v>
      </c>
      <c r="C31" s="109" t="s">
        <v>165</v>
      </c>
      <c r="D31" s="297" t="s">
        <v>250</v>
      </c>
      <c r="E31" s="109" t="s">
        <v>192</v>
      </c>
      <c r="F31" s="298" t="s">
        <v>251</v>
      </c>
      <c r="G31" s="112">
        <v>12.74</v>
      </c>
      <c r="H31" s="112">
        <v>2.3</v>
      </c>
      <c r="I31" s="107" t="s">
        <v>118</v>
      </c>
      <c r="J31" s="112">
        <f>IF(I31="SI",G31-H31,G31)</f>
        <v>10.440000000000001</v>
      </c>
      <c r="K31" s="299" t="s">
        <v>242</v>
      </c>
      <c r="L31" s="108">
        <v>2021</v>
      </c>
      <c r="M31" s="108">
        <v>4930</v>
      </c>
      <c r="N31" s="109" t="s">
        <v>228</v>
      </c>
      <c r="O31" s="111" t="s">
        <v>243</v>
      </c>
      <c r="P31" s="109" t="s">
        <v>244</v>
      </c>
      <c r="Q31" s="109" t="s">
        <v>244</v>
      </c>
      <c r="R31" s="108">
        <v>6</v>
      </c>
      <c r="S31" s="111" t="s">
        <v>136</v>
      </c>
      <c r="T31" s="108">
        <v>1010203</v>
      </c>
      <c r="U31" s="108">
        <v>140</v>
      </c>
      <c r="V31" s="108">
        <v>5</v>
      </c>
      <c r="W31" s="108">
        <v>5</v>
      </c>
      <c r="X31" s="113">
        <v>2021</v>
      </c>
      <c r="Y31" s="113">
        <v>113</v>
      </c>
      <c r="Z31" s="113">
        <v>0</v>
      </c>
      <c r="AA31" s="114" t="s">
        <v>137</v>
      </c>
      <c r="AB31" s="108">
        <v>934</v>
      </c>
      <c r="AC31" s="109" t="s">
        <v>137</v>
      </c>
      <c r="AD31" s="300" t="s">
        <v>245</v>
      </c>
      <c r="AE31" s="300" t="s">
        <v>126</v>
      </c>
      <c r="AF31" s="301">
        <f>AE31-AD31</f>
        <v>-9</v>
      </c>
      <c r="AG31" s="302">
        <f>IF(AI31="SI",0,J31)</f>
        <v>10.440000000000001</v>
      </c>
      <c r="AH31" s="303">
        <f>AG31*AF31</f>
        <v>-93.96000000000001</v>
      </c>
      <c r="AI31" s="304" t="s">
        <v>127</v>
      </c>
    </row>
    <row r="32" spans="1:35" ht="15">
      <c r="A32" s="108">
        <v>2021</v>
      </c>
      <c r="B32" s="108">
        <v>449</v>
      </c>
      <c r="C32" s="109" t="s">
        <v>165</v>
      </c>
      <c r="D32" s="297" t="s">
        <v>252</v>
      </c>
      <c r="E32" s="109" t="s">
        <v>192</v>
      </c>
      <c r="F32" s="298" t="s">
        <v>253</v>
      </c>
      <c r="G32" s="112">
        <v>45.48</v>
      </c>
      <c r="H32" s="112">
        <v>8.2</v>
      </c>
      <c r="I32" s="107" t="s">
        <v>118</v>
      </c>
      <c r="J32" s="112">
        <f>IF(I32="SI",G32-H32,G32)</f>
        <v>37.28</v>
      </c>
      <c r="K32" s="299" t="s">
        <v>242</v>
      </c>
      <c r="L32" s="108">
        <v>2021</v>
      </c>
      <c r="M32" s="108">
        <v>4927</v>
      </c>
      <c r="N32" s="109" t="s">
        <v>228</v>
      </c>
      <c r="O32" s="111" t="s">
        <v>243</v>
      </c>
      <c r="P32" s="109" t="s">
        <v>244</v>
      </c>
      <c r="Q32" s="109" t="s">
        <v>244</v>
      </c>
      <c r="R32" s="108">
        <v>6</v>
      </c>
      <c r="S32" s="111" t="s">
        <v>136</v>
      </c>
      <c r="T32" s="108">
        <v>1060203</v>
      </c>
      <c r="U32" s="108">
        <v>2340</v>
      </c>
      <c r="V32" s="108">
        <v>10</v>
      </c>
      <c r="W32" s="108">
        <v>2</v>
      </c>
      <c r="X32" s="113">
        <v>2021</v>
      </c>
      <c r="Y32" s="113">
        <v>121</v>
      </c>
      <c r="Z32" s="113">
        <v>0</v>
      </c>
      <c r="AA32" s="114" t="s">
        <v>137</v>
      </c>
      <c r="AB32" s="108">
        <v>939</v>
      </c>
      <c r="AC32" s="109" t="s">
        <v>137</v>
      </c>
      <c r="AD32" s="300" t="s">
        <v>245</v>
      </c>
      <c r="AE32" s="300" t="s">
        <v>126</v>
      </c>
      <c r="AF32" s="301">
        <f>AE32-AD32</f>
        <v>-9</v>
      </c>
      <c r="AG32" s="302">
        <f>IF(AI32="SI",0,J32)</f>
        <v>37.28</v>
      </c>
      <c r="AH32" s="303">
        <f>AG32*AF32</f>
        <v>-335.52</v>
      </c>
      <c r="AI32" s="304" t="s">
        <v>127</v>
      </c>
    </row>
    <row r="33" spans="1:35" ht="15">
      <c r="A33" s="108">
        <v>2021</v>
      </c>
      <c r="B33" s="108">
        <v>450</v>
      </c>
      <c r="C33" s="109" t="s">
        <v>165</v>
      </c>
      <c r="D33" s="297" t="s">
        <v>254</v>
      </c>
      <c r="E33" s="109" t="s">
        <v>192</v>
      </c>
      <c r="F33" s="298" t="s">
        <v>255</v>
      </c>
      <c r="G33" s="112">
        <v>69.87</v>
      </c>
      <c r="H33" s="112">
        <v>12.6</v>
      </c>
      <c r="I33" s="107" t="s">
        <v>118</v>
      </c>
      <c r="J33" s="112">
        <f>IF(I33="SI",G33-H33,G33)</f>
        <v>57.27</v>
      </c>
      <c r="K33" s="299" t="s">
        <v>242</v>
      </c>
      <c r="L33" s="108">
        <v>2021</v>
      </c>
      <c r="M33" s="108">
        <v>4928</v>
      </c>
      <c r="N33" s="109" t="s">
        <v>228</v>
      </c>
      <c r="O33" s="111" t="s">
        <v>243</v>
      </c>
      <c r="P33" s="109" t="s">
        <v>244</v>
      </c>
      <c r="Q33" s="109" t="s">
        <v>244</v>
      </c>
      <c r="R33" s="108">
        <v>6</v>
      </c>
      <c r="S33" s="111" t="s">
        <v>136</v>
      </c>
      <c r="T33" s="108">
        <v>1060203</v>
      </c>
      <c r="U33" s="108">
        <v>2340</v>
      </c>
      <c r="V33" s="108">
        <v>5</v>
      </c>
      <c r="W33" s="108">
        <v>2</v>
      </c>
      <c r="X33" s="113">
        <v>2021</v>
      </c>
      <c r="Y33" s="113">
        <v>120</v>
      </c>
      <c r="Z33" s="113">
        <v>0</v>
      </c>
      <c r="AA33" s="114" t="s">
        <v>137</v>
      </c>
      <c r="AB33" s="108">
        <v>938</v>
      </c>
      <c r="AC33" s="109" t="s">
        <v>137</v>
      </c>
      <c r="AD33" s="300" t="s">
        <v>245</v>
      </c>
      <c r="AE33" s="300" t="s">
        <v>126</v>
      </c>
      <c r="AF33" s="301">
        <f>AE33-AD33</f>
        <v>-9</v>
      </c>
      <c r="AG33" s="302">
        <f>IF(AI33="SI",0,J33)</f>
        <v>57.27</v>
      </c>
      <c r="AH33" s="303">
        <f>AG33*AF33</f>
        <v>-515.4300000000001</v>
      </c>
      <c r="AI33" s="304" t="s">
        <v>127</v>
      </c>
    </row>
    <row r="34" spans="1:35" ht="15">
      <c r="A34" s="108">
        <v>2021</v>
      </c>
      <c r="B34" s="108">
        <v>451</v>
      </c>
      <c r="C34" s="109" t="s">
        <v>256</v>
      </c>
      <c r="D34" s="297" t="s">
        <v>257</v>
      </c>
      <c r="E34" s="109" t="s">
        <v>192</v>
      </c>
      <c r="F34" s="298" t="s">
        <v>258</v>
      </c>
      <c r="G34" s="112">
        <v>140.3</v>
      </c>
      <c r="H34" s="112">
        <v>25.3</v>
      </c>
      <c r="I34" s="107" t="s">
        <v>118</v>
      </c>
      <c r="J34" s="112">
        <f>IF(I34="SI",G34-H34,G34)</f>
        <v>115.00000000000001</v>
      </c>
      <c r="K34" s="299" t="s">
        <v>259</v>
      </c>
      <c r="L34" s="108">
        <v>2021</v>
      </c>
      <c r="M34" s="108">
        <v>4936</v>
      </c>
      <c r="N34" s="109" t="s">
        <v>228</v>
      </c>
      <c r="O34" s="111" t="s">
        <v>229</v>
      </c>
      <c r="P34" s="109" t="s">
        <v>230</v>
      </c>
      <c r="Q34" s="109" t="s">
        <v>230</v>
      </c>
      <c r="R34" s="108">
        <v>6</v>
      </c>
      <c r="S34" s="111" t="s">
        <v>136</v>
      </c>
      <c r="T34" s="108">
        <v>1040203</v>
      </c>
      <c r="U34" s="108">
        <v>1570</v>
      </c>
      <c r="V34" s="108">
        <v>5</v>
      </c>
      <c r="W34" s="108">
        <v>1</v>
      </c>
      <c r="X34" s="113">
        <v>2021</v>
      </c>
      <c r="Y34" s="113">
        <v>172</v>
      </c>
      <c r="Z34" s="113">
        <v>0</v>
      </c>
      <c r="AA34" s="114" t="s">
        <v>137</v>
      </c>
      <c r="AB34" s="108">
        <v>955</v>
      </c>
      <c r="AC34" s="109" t="s">
        <v>137</v>
      </c>
      <c r="AD34" s="300" t="s">
        <v>231</v>
      </c>
      <c r="AE34" s="300" t="s">
        <v>126</v>
      </c>
      <c r="AF34" s="301">
        <f>AE34-AD34</f>
        <v>-8</v>
      </c>
      <c r="AG34" s="302">
        <f>IF(AI34="SI",0,J34)</f>
        <v>115.00000000000001</v>
      </c>
      <c r="AH34" s="303">
        <f>AG34*AF34</f>
        <v>-920.0000000000001</v>
      </c>
      <c r="AI34" s="304" t="s">
        <v>127</v>
      </c>
    </row>
    <row r="35" spans="1:35" ht="15">
      <c r="A35" s="108">
        <v>2021</v>
      </c>
      <c r="B35" s="108">
        <v>452</v>
      </c>
      <c r="C35" s="109" t="s">
        <v>260</v>
      </c>
      <c r="D35" s="297" t="s">
        <v>261</v>
      </c>
      <c r="E35" s="109" t="s">
        <v>260</v>
      </c>
      <c r="F35" s="298" t="s">
        <v>262</v>
      </c>
      <c r="G35" s="112">
        <v>399</v>
      </c>
      <c r="H35" s="112">
        <v>0</v>
      </c>
      <c r="I35" s="107" t="s">
        <v>127</v>
      </c>
      <c r="J35" s="112">
        <f>IF(I35="SI",G35-H35,G35)</f>
        <v>399</v>
      </c>
      <c r="K35" s="299" t="s">
        <v>263</v>
      </c>
      <c r="L35" s="108">
        <v>2021</v>
      </c>
      <c r="M35" s="108">
        <v>5294</v>
      </c>
      <c r="N35" s="109" t="s">
        <v>260</v>
      </c>
      <c r="O35" s="111" t="s">
        <v>264</v>
      </c>
      <c r="P35" s="109" t="s">
        <v>265</v>
      </c>
      <c r="Q35" s="109" t="s">
        <v>265</v>
      </c>
      <c r="R35" s="108">
        <v>2</v>
      </c>
      <c r="S35" s="111" t="s">
        <v>266</v>
      </c>
      <c r="T35" s="108">
        <v>1050102</v>
      </c>
      <c r="U35" s="108">
        <v>2000</v>
      </c>
      <c r="V35" s="108">
        <v>10</v>
      </c>
      <c r="W35" s="108">
        <v>1</v>
      </c>
      <c r="X35" s="113">
        <v>2021</v>
      </c>
      <c r="Y35" s="113">
        <v>376</v>
      </c>
      <c r="Z35" s="113">
        <v>0</v>
      </c>
      <c r="AA35" s="114" t="s">
        <v>124</v>
      </c>
      <c r="AB35" s="108">
        <v>927</v>
      </c>
      <c r="AC35" s="109" t="s">
        <v>124</v>
      </c>
      <c r="AD35" s="300" t="s">
        <v>267</v>
      </c>
      <c r="AE35" s="300" t="s">
        <v>126</v>
      </c>
      <c r="AF35" s="301">
        <f>AE35-AD35</f>
        <v>-24</v>
      </c>
      <c r="AG35" s="302">
        <f>IF(AI35="SI",0,J35)</f>
        <v>399</v>
      </c>
      <c r="AH35" s="303">
        <f>AG35*AF35</f>
        <v>-9576</v>
      </c>
      <c r="AI35" s="304" t="s">
        <v>127</v>
      </c>
    </row>
    <row r="36" spans="1:35" ht="15">
      <c r="A36" s="108">
        <v>2021</v>
      </c>
      <c r="B36" s="108">
        <v>453</v>
      </c>
      <c r="C36" s="109" t="s">
        <v>124</v>
      </c>
      <c r="D36" s="297" t="s">
        <v>268</v>
      </c>
      <c r="E36" s="109" t="s">
        <v>214</v>
      </c>
      <c r="F36" s="298" t="s">
        <v>269</v>
      </c>
      <c r="G36" s="112">
        <v>297.92</v>
      </c>
      <c r="H36" s="112">
        <v>53.72</v>
      </c>
      <c r="I36" s="107" t="s">
        <v>118</v>
      </c>
      <c r="J36" s="112">
        <f>IF(I36="SI",G36-H36,G36)</f>
        <v>244.20000000000002</v>
      </c>
      <c r="K36" s="299" t="s">
        <v>270</v>
      </c>
      <c r="L36" s="108">
        <v>2021</v>
      </c>
      <c r="M36" s="108">
        <v>5129</v>
      </c>
      <c r="N36" s="109" t="s">
        <v>271</v>
      </c>
      <c r="O36" s="111" t="s">
        <v>272</v>
      </c>
      <c r="P36" s="109" t="s">
        <v>273</v>
      </c>
      <c r="Q36" s="109" t="s">
        <v>273</v>
      </c>
      <c r="R36" s="108">
        <v>6</v>
      </c>
      <c r="S36" s="111" t="s">
        <v>136</v>
      </c>
      <c r="T36" s="108">
        <v>1010203</v>
      </c>
      <c r="U36" s="108">
        <v>140</v>
      </c>
      <c r="V36" s="108">
        <v>5</v>
      </c>
      <c r="W36" s="108">
        <v>9</v>
      </c>
      <c r="X36" s="113">
        <v>2021</v>
      </c>
      <c r="Y36" s="113">
        <v>33</v>
      </c>
      <c r="Z36" s="113">
        <v>0</v>
      </c>
      <c r="AA36" s="114" t="s">
        <v>137</v>
      </c>
      <c r="AB36" s="108">
        <v>949</v>
      </c>
      <c r="AC36" s="109" t="s">
        <v>137</v>
      </c>
      <c r="AD36" s="300" t="s">
        <v>274</v>
      </c>
      <c r="AE36" s="300" t="s">
        <v>126</v>
      </c>
      <c r="AF36" s="301">
        <f>AE36-AD36</f>
        <v>-16</v>
      </c>
      <c r="AG36" s="302">
        <f>IF(AI36="SI",0,J36)</f>
        <v>244.20000000000002</v>
      </c>
      <c r="AH36" s="303">
        <f>AG36*AF36</f>
        <v>-3907.2000000000003</v>
      </c>
      <c r="AI36" s="304" t="s">
        <v>127</v>
      </c>
    </row>
    <row r="37" spans="1:35" ht="15">
      <c r="A37" s="108">
        <v>2021</v>
      </c>
      <c r="B37" s="108">
        <v>454</v>
      </c>
      <c r="C37" s="109" t="s">
        <v>124</v>
      </c>
      <c r="D37" s="297" t="s">
        <v>275</v>
      </c>
      <c r="E37" s="109" t="s">
        <v>271</v>
      </c>
      <c r="F37" s="298" t="s">
        <v>276</v>
      </c>
      <c r="G37" s="112">
        <v>15921.87</v>
      </c>
      <c r="H37" s="112">
        <v>2871.16</v>
      </c>
      <c r="I37" s="107" t="s">
        <v>118</v>
      </c>
      <c r="J37" s="112">
        <f>IF(I37="SI",G37-H37,G37)</f>
        <v>13050.710000000001</v>
      </c>
      <c r="K37" s="299" t="s">
        <v>153</v>
      </c>
      <c r="L37" s="108">
        <v>2021</v>
      </c>
      <c r="M37" s="108">
        <v>5153</v>
      </c>
      <c r="N37" s="109" t="s">
        <v>277</v>
      </c>
      <c r="O37" s="111" t="s">
        <v>278</v>
      </c>
      <c r="P37" s="109" t="s">
        <v>279</v>
      </c>
      <c r="Q37" s="109" t="s">
        <v>279</v>
      </c>
      <c r="R37" s="108">
        <v>6</v>
      </c>
      <c r="S37" s="111" t="s">
        <v>136</v>
      </c>
      <c r="T37" s="108">
        <v>1080203</v>
      </c>
      <c r="U37" s="108">
        <v>2890</v>
      </c>
      <c r="V37" s="108">
        <v>5</v>
      </c>
      <c r="W37" s="108">
        <v>2</v>
      </c>
      <c r="X37" s="113">
        <v>2021</v>
      </c>
      <c r="Y37" s="113">
        <v>334</v>
      </c>
      <c r="Z37" s="113">
        <v>0</v>
      </c>
      <c r="AA37" s="114" t="s">
        <v>137</v>
      </c>
      <c r="AB37" s="108">
        <v>944</v>
      </c>
      <c r="AC37" s="109" t="s">
        <v>137</v>
      </c>
      <c r="AD37" s="300" t="s">
        <v>280</v>
      </c>
      <c r="AE37" s="300" t="s">
        <v>126</v>
      </c>
      <c r="AF37" s="301">
        <f>AE37-AD37</f>
        <v>-17</v>
      </c>
      <c r="AG37" s="302">
        <f>IF(AI37="SI",0,J37)</f>
        <v>13050.710000000001</v>
      </c>
      <c r="AH37" s="303">
        <f>AG37*AF37</f>
        <v>-221862.07</v>
      </c>
      <c r="AI37" s="304" t="s">
        <v>127</v>
      </c>
    </row>
    <row r="38" spans="1:35" ht="15">
      <c r="A38" s="108">
        <v>2021</v>
      </c>
      <c r="B38" s="108">
        <v>455</v>
      </c>
      <c r="C38" s="109" t="s">
        <v>124</v>
      </c>
      <c r="D38" s="297" t="s">
        <v>281</v>
      </c>
      <c r="E38" s="109" t="s">
        <v>282</v>
      </c>
      <c r="F38" s="298" t="s">
        <v>283</v>
      </c>
      <c r="G38" s="112">
        <v>466.18</v>
      </c>
      <c r="H38" s="112">
        <v>84.07</v>
      </c>
      <c r="I38" s="107" t="s">
        <v>118</v>
      </c>
      <c r="J38" s="112">
        <f>IF(I38="SI",G38-H38,G38)</f>
        <v>382.11</v>
      </c>
      <c r="K38" s="299" t="s">
        <v>284</v>
      </c>
      <c r="L38" s="108">
        <v>2021</v>
      </c>
      <c r="M38" s="108">
        <v>5154</v>
      </c>
      <c r="N38" s="109" t="s">
        <v>277</v>
      </c>
      <c r="O38" s="111" t="s">
        <v>285</v>
      </c>
      <c r="P38" s="109" t="s">
        <v>286</v>
      </c>
      <c r="Q38" s="109" t="s">
        <v>286</v>
      </c>
      <c r="R38" s="108">
        <v>6</v>
      </c>
      <c r="S38" s="111" t="s">
        <v>136</v>
      </c>
      <c r="T38" s="108">
        <v>1040202</v>
      </c>
      <c r="U38" s="108">
        <v>1560</v>
      </c>
      <c r="V38" s="108">
        <v>5</v>
      </c>
      <c r="W38" s="108">
        <v>4</v>
      </c>
      <c r="X38" s="113">
        <v>2021</v>
      </c>
      <c r="Y38" s="113">
        <v>359</v>
      </c>
      <c r="Z38" s="113">
        <v>0</v>
      </c>
      <c r="AA38" s="114" t="s">
        <v>137</v>
      </c>
      <c r="AB38" s="108">
        <v>941</v>
      </c>
      <c r="AC38" s="109" t="s">
        <v>137</v>
      </c>
      <c r="AD38" s="300" t="s">
        <v>280</v>
      </c>
      <c r="AE38" s="300" t="s">
        <v>126</v>
      </c>
      <c r="AF38" s="301">
        <f>AE38-AD38</f>
        <v>-17</v>
      </c>
      <c r="AG38" s="302">
        <f>IF(AI38="SI",0,J38)</f>
        <v>382.11</v>
      </c>
      <c r="AH38" s="303">
        <f>AG38*AF38</f>
        <v>-6495.87</v>
      </c>
      <c r="AI38" s="304" t="s">
        <v>127</v>
      </c>
    </row>
    <row r="39" spans="1:35" ht="15">
      <c r="A39" s="108">
        <v>2021</v>
      </c>
      <c r="B39" s="108">
        <v>455</v>
      </c>
      <c r="C39" s="109" t="s">
        <v>124</v>
      </c>
      <c r="D39" s="297" t="s">
        <v>281</v>
      </c>
      <c r="E39" s="109" t="s">
        <v>282</v>
      </c>
      <c r="F39" s="298" t="s">
        <v>283</v>
      </c>
      <c r="G39" s="112">
        <v>466.18</v>
      </c>
      <c r="H39" s="112">
        <v>84.06</v>
      </c>
      <c r="I39" s="107" t="s">
        <v>118</v>
      </c>
      <c r="J39" s="112">
        <f>IF(I39="SI",G39-H39,G39)</f>
        <v>382.12</v>
      </c>
      <c r="K39" s="299" t="s">
        <v>284</v>
      </c>
      <c r="L39" s="108">
        <v>2021</v>
      </c>
      <c r="M39" s="108">
        <v>5154</v>
      </c>
      <c r="N39" s="109" t="s">
        <v>277</v>
      </c>
      <c r="O39" s="111" t="s">
        <v>285</v>
      </c>
      <c r="P39" s="109" t="s">
        <v>286</v>
      </c>
      <c r="Q39" s="109" t="s">
        <v>286</v>
      </c>
      <c r="R39" s="108">
        <v>6</v>
      </c>
      <c r="S39" s="111" t="s">
        <v>136</v>
      </c>
      <c r="T39" s="108">
        <v>1040302</v>
      </c>
      <c r="U39" s="108">
        <v>1670</v>
      </c>
      <c r="V39" s="108">
        <v>5</v>
      </c>
      <c r="W39" s="108">
        <v>2</v>
      </c>
      <c r="X39" s="113">
        <v>2021</v>
      </c>
      <c r="Y39" s="113">
        <v>360</v>
      </c>
      <c r="Z39" s="113">
        <v>0</v>
      </c>
      <c r="AA39" s="114" t="s">
        <v>137</v>
      </c>
      <c r="AB39" s="108">
        <v>942</v>
      </c>
      <c r="AC39" s="109" t="s">
        <v>137</v>
      </c>
      <c r="AD39" s="300" t="s">
        <v>280</v>
      </c>
      <c r="AE39" s="300" t="s">
        <v>126</v>
      </c>
      <c r="AF39" s="301">
        <f>AE39-AD39</f>
        <v>-17</v>
      </c>
      <c r="AG39" s="302">
        <f>IF(AI39="SI",0,J39)</f>
        <v>382.12</v>
      </c>
      <c r="AH39" s="303">
        <f>AG39*AF39</f>
        <v>-6496.04</v>
      </c>
      <c r="AI39" s="304" t="s">
        <v>127</v>
      </c>
    </row>
    <row r="40" spans="1:35" ht="15">
      <c r="A40" s="108">
        <v>2021</v>
      </c>
      <c r="B40" s="108">
        <v>456</v>
      </c>
      <c r="C40" s="109" t="s">
        <v>124</v>
      </c>
      <c r="D40" s="297" t="s">
        <v>287</v>
      </c>
      <c r="E40" s="109" t="s">
        <v>288</v>
      </c>
      <c r="F40" s="298" t="s">
        <v>289</v>
      </c>
      <c r="G40" s="112">
        <v>85.4</v>
      </c>
      <c r="H40" s="112">
        <v>15.4</v>
      </c>
      <c r="I40" s="107" t="s">
        <v>118</v>
      </c>
      <c r="J40" s="112">
        <f>IF(I40="SI",G40-H40,G40)</f>
        <v>70</v>
      </c>
      <c r="K40" s="299" t="s">
        <v>290</v>
      </c>
      <c r="L40" s="108">
        <v>2021</v>
      </c>
      <c r="M40" s="108">
        <v>5263</v>
      </c>
      <c r="N40" s="109" t="s">
        <v>288</v>
      </c>
      <c r="O40" s="111" t="s">
        <v>291</v>
      </c>
      <c r="P40" s="109" t="s">
        <v>292</v>
      </c>
      <c r="Q40" s="109" t="s">
        <v>153</v>
      </c>
      <c r="R40" s="108">
        <v>6</v>
      </c>
      <c r="S40" s="111" t="s">
        <v>136</v>
      </c>
      <c r="T40" s="108">
        <v>1100503</v>
      </c>
      <c r="U40" s="108">
        <v>4210</v>
      </c>
      <c r="V40" s="108">
        <v>5</v>
      </c>
      <c r="W40" s="108">
        <v>1</v>
      </c>
      <c r="X40" s="113">
        <v>2021</v>
      </c>
      <c r="Y40" s="113">
        <v>139</v>
      </c>
      <c r="Z40" s="113">
        <v>0</v>
      </c>
      <c r="AA40" s="114" t="s">
        <v>137</v>
      </c>
      <c r="AB40" s="108">
        <v>943</v>
      </c>
      <c r="AC40" s="109" t="s">
        <v>137</v>
      </c>
      <c r="AD40" s="300" t="s">
        <v>293</v>
      </c>
      <c r="AE40" s="300" t="s">
        <v>126</v>
      </c>
      <c r="AF40" s="301">
        <f>AE40-AD40</f>
        <v>-23</v>
      </c>
      <c r="AG40" s="302">
        <f>IF(AI40="SI",0,J40)</f>
        <v>70</v>
      </c>
      <c r="AH40" s="303">
        <f>AG40*AF40</f>
        <v>-1610</v>
      </c>
      <c r="AI40" s="304" t="s">
        <v>127</v>
      </c>
    </row>
    <row r="41" spans="1:35" ht="15">
      <c r="A41" s="108">
        <v>2021</v>
      </c>
      <c r="B41" s="108">
        <v>457</v>
      </c>
      <c r="C41" s="109" t="s">
        <v>124</v>
      </c>
      <c r="D41" s="297" t="s">
        <v>294</v>
      </c>
      <c r="E41" s="109" t="s">
        <v>295</v>
      </c>
      <c r="F41" s="298" t="s">
        <v>296</v>
      </c>
      <c r="G41" s="112">
        <v>178.12</v>
      </c>
      <c r="H41" s="112">
        <v>32.12</v>
      </c>
      <c r="I41" s="107" t="s">
        <v>118</v>
      </c>
      <c r="J41" s="112">
        <f>IF(I41="SI",G41-H41,G41)</f>
        <v>146</v>
      </c>
      <c r="K41" s="299" t="s">
        <v>297</v>
      </c>
      <c r="L41" s="108">
        <v>2021</v>
      </c>
      <c r="M41" s="108">
        <v>5344</v>
      </c>
      <c r="N41" s="109" t="s">
        <v>295</v>
      </c>
      <c r="O41" s="111" t="s">
        <v>221</v>
      </c>
      <c r="P41" s="109" t="s">
        <v>222</v>
      </c>
      <c r="Q41" s="109" t="s">
        <v>222</v>
      </c>
      <c r="R41" s="108">
        <v>7</v>
      </c>
      <c r="S41" s="111" t="s">
        <v>223</v>
      </c>
      <c r="T41" s="108">
        <v>1090502</v>
      </c>
      <c r="U41" s="108">
        <v>3540</v>
      </c>
      <c r="V41" s="108">
        <v>5</v>
      </c>
      <c r="W41" s="108">
        <v>1</v>
      </c>
      <c r="X41" s="113">
        <v>2021</v>
      </c>
      <c r="Y41" s="113">
        <v>339</v>
      </c>
      <c r="Z41" s="113">
        <v>0</v>
      </c>
      <c r="AA41" s="114" t="s">
        <v>224</v>
      </c>
      <c r="AB41" s="108">
        <v>1000</v>
      </c>
      <c r="AC41" s="109" t="s">
        <v>224</v>
      </c>
      <c r="AD41" s="300" t="s">
        <v>298</v>
      </c>
      <c r="AE41" s="300" t="s">
        <v>224</v>
      </c>
      <c r="AF41" s="301">
        <f>AE41-AD41</f>
        <v>3</v>
      </c>
      <c r="AG41" s="302">
        <f>IF(AI41="SI",0,J41)</f>
        <v>146</v>
      </c>
      <c r="AH41" s="303">
        <f>AG41*AF41</f>
        <v>438</v>
      </c>
      <c r="AI41" s="304" t="s">
        <v>127</v>
      </c>
    </row>
    <row r="42" spans="1:35" ht="15">
      <c r="A42" s="108">
        <v>2021</v>
      </c>
      <c r="B42" s="108">
        <v>458</v>
      </c>
      <c r="C42" s="109" t="s">
        <v>124</v>
      </c>
      <c r="D42" s="297" t="s">
        <v>299</v>
      </c>
      <c r="E42" s="109" t="s">
        <v>147</v>
      </c>
      <c r="F42" s="298" t="s">
        <v>300</v>
      </c>
      <c r="G42" s="112">
        <v>1098</v>
      </c>
      <c r="H42" s="112">
        <v>198</v>
      </c>
      <c r="I42" s="107" t="s">
        <v>118</v>
      </c>
      <c r="J42" s="112">
        <f>IF(I42="SI",G42-H42,G42)</f>
        <v>900</v>
      </c>
      <c r="K42" s="299" t="s">
        <v>301</v>
      </c>
      <c r="L42" s="108">
        <v>2021</v>
      </c>
      <c r="M42" s="108">
        <v>5340</v>
      </c>
      <c r="N42" s="109" t="s">
        <v>295</v>
      </c>
      <c r="O42" s="111" t="s">
        <v>302</v>
      </c>
      <c r="P42" s="109" t="s">
        <v>303</v>
      </c>
      <c r="Q42" s="109" t="s">
        <v>304</v>
      </c>
      <c r="R42" s="108">
        <v>8</v>
      </c>
      <c r="S42" s="111" t="s">
        <v>305</v>
      </c>
      <c r="T42" s="108">
        <v>1050102</v>
      </c>
      <c r="U42" s="108">
        <v>2000</v>
      </c>
      <c r="V42" s="108">
        <v>10</v>
      </c>
      <c r="W42" s="108">
        <v>3</v>
      </c>
      <c r="X42" s="113">
        <v>2021</v>
      </c>
      <c r="Y42" s="113">
        <v>310</v>
      </c>
      <c r="Z42" s="113">
        <v>0</v>
      </c>
      <c r="AA42" s="114" t="s">
        <v>306</v>
      </c>
      <c r="AB42" s="108">
        <v>1005</v>
      </c>
      <c r="AC42" s="109" t="s">
        <v>306</v>
      </c>
      <c r="AD42" s="300" t="s">
        <v>307</v>
      </c>
      <c r="AE42" s="300" t="s">
        <v>308</v>
      </c>
      <c r="AF42" s="301">
        <f>AE42-AD42</f>
        <v>10</v>
      </c>
      <c r="AG42" s="302">
        <f>IF(AI42="SI",0,J42)</f>
        <v>900</v>
      </c>
      <c r="AH42" s="303">
        <f>AG42*AF42</f>
        <v>9000</v>
      </c>
      <c r="AI42" s="304" t="s">
        <v>127</v>
      </c>
    </row>
    <row r="43" spans="1:35" ht="15">
      <c r="A43" s="108">
        <v>2021</v>
      </c>
      <c r="B43" s="108">
        <v>459</v>
      </c>
      <c r="C43" s="109" t="s">
        <v>124</v>
      </c>
      <c r="D43" s="297" t="s">
        <v>309</v>
      </c>
      <c r="E43" s="109" t="s">
        <v>147</v>
      </c>
      <c r="F43" s="298" t="s">
        <v>310</v>
      </c>
      <c r="G43" s="112">
        <v>170.8</v>
      </c>
      <c r="H43" s="112">
        <v>30.8</v>
      </c>
      <c r="I43" s="107" t="s">
        <v>118</v>
      </c>
      <c r="J43" s="112">
        <f>IF(I43="SI",G43-H43,G43)</f>
        <v>140</v>
      </c>
      <c r="K43" s="299" t="s">
        <v>311</v>
      </c>
      <c r="L43" s="108">
        <v>2021</v>
      </c>
      <c r="M43" s="108">
        <v>5341</v>
      </c>
      <c r="N43" s="109" t="s">
        <v>295</v>
      </c>
      <c r="O43" s="111" t="s">
        <v>302</v>
      </c>
      <c r="P43" s="109" t="s">
        <v>303</v>
      </c>
      <c r="Q43" s="109" t="s">
        <v>304</v>
      </c>
      <c r="R43" s="108">
        <v>6</v>
      </c>
      <c r="S43" s="111" t="s">
        <v>136</v>
      </c>
      <c r="T43" s="108">
        <v>1010202</v>
      </c>
      <c r="U43" s="108">
        <v>130</v>
      </c>
      <c r="V43" s="108">
        <v>5</v>
      </c>
      <c r="W43" s="108">
        <v>2</v>
      </c>
      <c r="X43" s="113">
        <v>2021</v>
      </c>
      <c r="Y43" s="113">
        <v>364</v>
      </c>
      <c r="Z43" s="113">
        <v>0</v>
      </c>
      <c r="AA43" s="114" t="s">
        <v>137</v>
      </c>
      <c r="AB43" s="108">
        <v>950</v>
      </c>
      <c r="AC43" s="109" t="s">
        <v>137</v>
      </c>
      <c r="AD43" s="300" t="s">
        <v>307</v>
      </c>
      <c r="AE43" s="300" t="s">
        <v>126</v>
      </c>
      <c r="AF43" s="301">
        <f>AE43-AD43</f>
        <v>-25</v>
      </c>
      <c r="AG43" s="302">
        <f>IF(AI43="SI",0,J43)</f>
        <v>140</v>
      </c>
      <c r="AH43" s="303">
        <f>AG43*AF43</f>
        <v>-3500</v>
      </c>
      <c r="AI43" s="304" t="s">
        <v>127</v>
      </c>
    </row>
    <row r="44" spans="1:35" ht="15">
      <c r="A44" s="108">
        <v>2021</v>
      </c>
      <c r="B44" s="108">
        <v>460</v>
      </c>
      <c r="C44" s="109" t="s">
        <v>124</v>
      </c>
      <c r="D44" s="297" t="s">
        <v>312</v>
      </c>
      <c r="E44" s="109" t="s">
        <v>147</v>
      </c>
      <c r="F44" s="298" t="s">
        <v>313</v>
      </c>
      <c r="G44" s="112">
        <v>1171.2</v>
      </c>
      <c r="H44" s="112">
        <v>211.2</v>
      </c>
      <c r="I44" s="107" t="s">
        <v>118</v>
      </c>
      <c r="J44" s="112">
        <f>IF(I44="SI",G44-H44,G44)</f>
        <v>960</v>
      </c>
      <c r="K44" s="299" t="s">
        <v>314</v>
      </c>
      <c r="L44" s="108">
        <v>2021</v>
      </c>
      <c r="M44" s="108">
        <v>5342</v>
      </c>
      <c r="N44" s="109" t="s">
        <v>295</v>
      </c>
      <c r="O44" s="111" t="s">
        <v>302</v>
      </c>
      <c r="P44" s="109" t="s">
        <v>303</v>
      </c>
      <c r="Q44" s="109" t="s">
        <v>304</v>
      </c>
      <c r="R44" s="108">
        <v>5</v>
      </c>
      <c r="S44" s="111" t="s">
        <v>173</v>
      </c>
      <c r="T44" s="108">
        <v>1030102</v>
      </c>
      <c r="U44" s="108">
        <v>1120</v>
      </c>
      <c r="V44" s="108">
        <v>15</v>
      </c>
      <c r="W44" s="108">
        <v>3</v>
      </c>
      <c r="X44" s="113">
        <v>2021</v>
      </c>
      <c r="Y44" s="113">
        <v>349</v>
      </c>
      <c r="Z44" s="113">
        <v>0</v>
      </c>
      <c r="AA44" s="114" t="s">
        <v>126</v>
      </c>
      <c r="AB44" s="108">
        <v>960</v>
      </c>
      <c r="AC44" s="109" t="s">
        <v>126</v>
      </c>
      <c r="AD44" s="300" t="s">
        <v>307</v>
      </c>
      <c r="AE44" s="300" t="s">
        <v>174</v>
      </c>
      <c r="AF44" s="301">
        <f>AE44-AD44</f>
        <v>-24</v>
      </c>
      <c r="AG44" s="302">
        <f>IF(AI44="SI",0,J44)</f>
        <v>960</v>
      </c>
      <c r="AH44" s="303">
        <f>AG44*AF44</f>
        <v>-23040</v>
      </c>
      <c r="AI44" s="304" t="s">
        <v>127</v>
      </c>
    </row>
    <row r="45" spans="1:35" ht="15">
      <c r="A45" s="108">
        <v>2021</v>
      </c>
      <c r="B45" s="108">
        <v>462</v>
      </c>
      <c r="C45" s="109" t="s">
        <v>315</v>
      </c>
      <c r="D45" s="297" t="s">
        <v>316</v>
      </c>
      <c r="E45" s="109" t="s">
        <v>317</v>
      </c>
      <c r="F45" s="298" t="s">
        <v>318</v>
      </c>
      <c r="G45" s="112">
        <v>120.96</v>
      </c>
      <c r="H45" s="112">
        <v>21.81</v>
      </c>
      <c r="I45" s="107" t="s">
        <v>118</v>
      </c>
      <c r="J45" s="112">
        <f>IF(I45="SI",G45-H45,G45)</f>
        <v>99.14999999999999</v>
      </c>
      <c r="K45" s="299" t="s">
        <v>153</v>
      </c>
      <c r="L45" s="108">
        <v>2021</v>
      </c>
      <c r="M45" s="108">
        <v>5482</v>
      </c>
      <c r="N45" s="109" t="s">
        <v>315</v>
      </c>
      <c r="O45" s="111" t="s">
        <v>319</v>
      </c>
      <c r="P45" s="109" t="s">
        <v>320</v>
      </c>
      <c r="Q45" s="109" t="s">
        <v>320</v>
      </c>
      <c r="R45" s="108">
        <v>6</v>
      </c>
      <c r="S45" s="111" t="s">
        <v>136</v>
      </c>
      <c r="T45" s="108">
        <v>1040502</v>
      </c>
      <c r="U45" s="108">
        <v>1890</v>
      </c>
      <c r="V45" s="108">
        <v>15</v>
      </c>
      <c r="W45" s="108">
        <v>1</v>
      </c>
      <c r="X45" s="113">
        <v>2021</v>
      </c>
      <c r="Y45" s="113">
        <v>384</v>
      </c>
      <c r="Z45" s="113">
        <v>0</v>
      </c>
      <c r="AA45" s="114" t="s">
        <v>306</v>
      </c>
      <c r="AB45" s="108">
        <v>1031</v>
      </c>
      <c r="AC45" s="109" t="s">
        <v>306</v>
      </c>
      <c r="AD45" s="300" t="s">
        <v>306</v>
      </c>
      <c r="AE45" s="300" t="s">
        <v>308</v>
      </c>
      <c r="AF45" s="301">
        <f>AE45-AD45</f>
        <v>2</v>
      </c>
      <c r="AG45" s="302">
        <f>IF(AI45="SI",0,J45)</f>
        <v>99.14999999999999</v>
      </c>
      <c r="AH45" s="303">
        <f>AG45*AF45</f>
        <v>198.29999999999998</v>
      </c>
      <c r="AI45" s="304" t="s">
        <v>127</v>
      </c>
    </row>
    <row r="46" spans="1:35" ht="15">
      <c r="A46" s="108">
        <v>2021</v>
      </c>
      <c r="B46" s="108">
        <v>463</v>
      </c>
      <c r="C46" s="109" t="s">
        <v>321</v>
      </c>
      <c r="D46" s="297" t="s">
        <v>322</v>
      </c>
      <c r="E46" s="109" t="s">
        <v>295</v>
      </c>
      <c r="F46" s="298" t="s">
        <v>323</v>
      </c>
      <c r="G46" s="112">
        <v>448.5</v>
      </c>
      <c r="H46" s="112">
        <v>0</v>
      </c>
      <c r="I46" s="107" t="s">
        <v>127</v>
      </c>
      <c r="J46" s="112">
        <f>IF(I46="SI",G46-H46,G46)</f>
        <v>448.5</v>
      </c>
      <c r="K46" s="299" t="s">
        <v>168</v>
      </c>
      <c r="L46" s="108">
        <v>2021</v>
      </c>
      <c r="M46" s="108">
        <v>5402</v>
      </c>
      <c r="N46" s="109" t="s">
        <v>126</v>
      </c>
      <c r="O46" s="111" t="s">
        <v>170</v>
      </c>
      <c r="P46" s="109" t="s">
        <v>171</v>
      </c>
      <c r="Q46" s="109" t="s">
        <v>172</v>
      </c>
      <c r="R46" s="108">
        <v>5</v>
      </c>
      <c r="S46" s="111" t="s">
        <v>173</v>
      </c>
      <c r="T46" s="108">
        <v>1030103</v>
      </c>
      <c r="U46" s="108">
        <v>1130</v>
      </c>
      <c r="V46" s="108">
        <v>10</v>
      </c>
      <c r="W46" s="108">
        <v>3</v>
      </c>
      <c r="X46" s="113">
        <v>2021</v>
      </c>
      <c r="Y46" s="113">
        <v>124</v>
      </c>
      <c r="Z46" s="113">
        <v>0</v>
      </c>
      <c r="AA46" s="114" t="s">
        <v>324</v>
      </c>
      <c r="AB46" s="108">
        <v>1068</v>
      </c>
      <c r="AC46" s="109" t="s">
        <v>324</v>
      </c>
      <c r="AD46" s="300" t="s">
        <v>325</v>
      </c>
      <c r="AE46" s="300" t="s">
        <v>326</v>
      </c>
      <c r="AF46" s="301">
        <f>AE46-AD46</f>
        <v>24</v>
      </c>
      <c r="AG46" s="302">
        <f>IF(AI46="SI",0,J46)</f>
        <v>448.5</v>
      </c>
      <c r="AH46" s="303">
        <f>AG46*AF46</f>
        <v>10764</v>
      </c>
      <c r="AI46" s="304" t="s">
        <v>127</v>
      </c>
    </row>
    <row r="47" spans="1:35" ht="15">
      <c r="A47" s="108">
        <v>2021</v>
      </c>
      <c r="B47" s="108">
        <v>466</v>
      </c>
      <c r="C47" s="109" t="s">
        <v>327</v>
      </c>
      <c r="D47" s="297" t="s">
        <v>328</v>
      </c>
      <c r="E47" s="109" t="s">
        <v>174</v>
      </c>
      <c r="F47" s="298" t="s">
        <v>329</v>
      </c>
      <c r="G47" s="112">
        <v>1271</v>
      </c>
      <c r="H47" s="112">
        <v>229.2</v>
      </c>
      <c r="I47" s="107" t="s">
        <v>118</v>
      </c>
      <c r="J47" s="112">
        <f>IF(I47="SI",G47-H47,G47)</f>
        <v>1041.8</v>
      </c>
      <c r="K47" s="299" t="s">
        <v>330</v>
      </c>
      <c r="L47" s="108">
        <v>2021</v>
      </c>
      <c r="M47" s="108">
        <v>5529</v>
      </c>
      <c r="N47" s="109" t="s">
        <v>202</v>
      </c>
      <c r="O47" s="111" t="s">
        <v>331</v>
      </c>
      <c r="P47" s="109" t="s">
        <v>332</v>
      </c>
      <c r="Q47" s="109" t="s">
        <v>153</v>
      </c>
      <c r="R47" s="108">
        <v>3</v>
      </c>
      <c r="S47" s="111" t="s">
        <v>123</v>
      </c>
      <c r="T47" s="108">
        <v>1080103</v>
      </c>
      <c r="U47" s="108">
        <v>2780</v>
      </c>
      <c r="V47" s="108">
        <v>20</v>
      </c>
      <c r="W47" s="108">
        <v>1</v>
      </c>
      <c r="X47" s="113">
        <v>2021</v>
      </c>
      <c r="Y47" s="113">
        <v>258</v>
      </c>
      <c r="Z47" s="113">
        <v>0</v>
      </c>
      <c r="AA47" s="114" t="s">
        <v>327</v>
      </c>
      <c r="AB47" s="108">
        <v>994</v>
      </c>
      <c r="AC47" s="109" t="s">
        <v>327</v>
      </c>
      <c r="AD47" s="300" t="s">
        <v>333</v>
      </c>
      <c r="AE47" s="300" t="s">
        <v>334</v>
      </c>
      <c r="AF47" s="301">
        <f>AE47-AD47</f>
        <v>-13</v>
      </c>
      <c r="AG47" s="302">
        <f>IF(AI47="SI",0,J47)</f>
        <v>1041.8</v>
      </c>
      <c r="AH47" s="303">
        <f>AG47*AF47</f>
        <v>-13543.4</v>
      </c>
      <c r="AI47" s="304" t="s">
        <v>127</v>
      </c>
    </row>
    <row r="48" spans="1:35" ht="15">
      <c r="A48" s="108">
        <v>2021</v>
      </c>
      <c r="B48" s="108">
        <v>467</v>
      </c>
      <c r="C48" s="109" t="s">
        <v>327</v>
      </c>
      <c r="D48" s="297" t="s">
        <v>335</v>
      </c>
      <c r="E48" s="109" t="s">
        <v>321</v>
      </c>
      <c r="F48" s="298" t="s">
        <v>336</v>
      </c>
      <c r="G48" s="112">
        <v>1687.26</v>
      </c>
      <c r="H48" s="112">
        <v>304.26</v>
      </c>
      <c r="I48" s="107" t="s">
        <v>118</v>
      </c>
      <c r="J48" s="112">
        <f>IF(I48="SI",G48-H48,G48)</f>
        <v>1383</v>
      </c>
      <c r="K48" s="299" t="s">
        <v>337</v>
      </c>
      <c r="L48" s="108">
        <v>2021</v>
      </c>
      <c r="M48" s="108">
        <v>5757</v>
      </c>
      <c r="N48" s="109" t="s">
        <v>280</v>
      </c>
      <c r="O48" s="111" t="s">
        <v>331</v>
      </c>
      <c r="P48" s="109" t="s">
        <v>332</v>
      </c>
      <c r="Q48" s="109" t="s">
        <v>153</v>
      </c>
      <c r="R48" s="108">
        <v>3</v>
      </c>
      <c r="S48" s="111" t="s">
        <v>123</v>
      </c>
      <c r="T48" s="108">
        <v>1080103</v>
      </c>
      <c r="U48" s="108">
        <v>2780</v>
      </c>
      <c r="V48" s="108">
        <v>20</v>
      </c>
      <c r="W48" s="108">
        <v>1</v>
      </c>
      <c r="X48" s="113">
        <v>2021</v>
      </c>
      <c r="Y48" s="113">
        <v>389</v>
      </c>
      <c r="Z48" s="113">
        <v>0</v>
      </c>
      <c r="AA48" s="114" t="s">
        <v>327</v>
      </c>
      <c r="AB48" s="108">
        <v>995</v>
      </c>
      <c r="AC48" s="109" t="s">
        <v>327</v>
      </c>
      <c r="AD48" s="300" t="s">
        <v>338</v>
      </c>
      <c r="AE48" s="300" t="s">
        <v>334</v>
      </c>
      <c r="AF48" s="301">
        <f>AE48-AD48</f>
        <v>-25</v>
      </c>
      <c r="AG48" s="302">
        <f>IF(AI48="SI",0,J48)</f>
        <v>1383</v>
      </c>
      <c r="AH48" s="303">
        <f>AG48*AF48</f>
        <v>-34575</v>
      </c>
      <c r="AI48" s="304" t="s">
        <v>127</v>
      </c>
    </row>
    <row r="49" spans="1:35" ht="15">
      <c r="A49" s="108">
        <v>2021</v>
      </c>
      <c r="B49" s="108">
        <v>469</v>
      </c>
      <c r="C49" s="109" t="s">
        <v>327</v>
      </c>
      <c r="D49" s="297" t="s">
        <v>339</v>
      </c>
      <c r="E49" s="109" t="s">
        <v>295</v>
      </c>
      <c r="F49" s="298" t="s">
        <v>340</v>
      </c>
      <c r="G49" s="112">
        <v>2257</v>
      </c>
      <c r="H49" s="112">
        <v>407</v>
      </c>
      <c r="I49" s="107" t="s">
        <v>118</v>
      </c>
      <c r="J49" s="112">
        <f>IF(I49="SI",G49-H49,G49)</f>
        <v>1850</v>
      </c>
      <c r="K49" s="299" t="s">
        <v>341</v>
      </c>
      <c r="L49" s="108">
        <v>2021</v>
      </c>
      <c r="M49" s="108">
        <v>5543</v>
      </c>
      <c r="N49" s="109" t="s">
        <v>209</v>
      </c>
      <c r="O49" s="111" t="s">
        <v>342</v>
      </c>
      <c r="P49" s="109" t="s">
        <v>343</v>
      </c>
      <c r="Q49" s="109" t="s">
        <v>343</v>
      </c>
      <c r="R49" s="108">
        <v>3</v>
      </c>
      <c r="S49" s="111" t="s">
        <v>123</v>
      </c>
      <c r="T49" s="108">
        <v>1060203</v>
      </c>
      <c r="U49" s="108">
        <v>2340</v>
      </c>
      <c r="V49" s="108">
        <v>10</v>
      </c>
      <c r="W49" s="108">
        <v>5</v>
      </c>
      <c r="X49" s="113">
        <v>2021</v>
      </c>
      <c r="Y49" s="113">
        <v>351</v>
      </c>
      <c r="Z49" s="113">
        <v>0</v>
      </c>
      <c r="AA49" s="114" t="s">
        <v>327</v>
      </c>
      <c r="AB49" s="108">
        <v>996</v>
      </c>
      <c r="AC49" s="109" t="s">
        <v>327</v>
      </c>
      <c r="AD49" s="300" t="s">
        <v>344</v>
      </c>
      <c r="AE49" s="300" t="s">
        <v>334</v>
      </c>
      <c r="AF49" s="301">
        <f>AE49-AD49</f>
        <v>-15</v>
      </c>
      <c r="AG49" s="302">
        <f>IF(AI49="SI",0,J49)</f>
        <v>1850</v>
      </c>
      <c r="AH49" s="303">
        <f>AG49*AF49</f>
        <v>-27750</v>
      </c>
      <c r="AI49" s="304" t="s">
        <v>127</v>
      </c>
    </row>
    <row r="50" spans="1:35" ht="15">
      <c r="A50" s="108">
        <v>2021</v>
      </c>
      <c r="B50" s="108">
        <v>470</v>
      </c>
      <c r="C50" s="109" t="s">
        <v>327</v>
      </c>
      <c r="D50" s="297" t="s">
        <v>345</v>
      </c>
      <c r="E50" s="109" t="s">
        <v>274</v>
      </c>
      <c r="F50" s="298" t="s">
        <v>346</v>
      </c>
      <c r="G50" s="112">
        <v>305</v>
      </c>
      <c r="H50" s="112">
        <v>55</v>
      </c>
      <c r="I50" s="107" t="s">
        <v>118</v>
      </c>
      <c r="J50" s="112">
        <f>IF(I50="SI",G50-H50,G50)</f>
        <v>250</v>
      </c>
      <c r="K50" s="299" t="s">
        <v>347</v>
      </c>
      <c r="L50" s="108">
        <v>2021</v>
      </c>
      <c r="M50" s="108">
        <v>5762</v>
      </c>
      <c r="N50" s="109" t="s">
        <v>280</v>
      </c>
      <c r="O50" s="111" t="s">
        <v>348</v>
      </c>
      <c r="P50" s="109" t="s">
        <v>349</v>
      </c>
      <c r="Q50" s="109" t="s">
        <v>153</v>
      </c>
      <c r="R50" s="108">
        <v>3</v>
      </c>
      <c r="S50" s="111" t="s">
        <v>123</v>
      </c>
      <c r="T50" s="108">
        <v>1010503</v>
      </c>
      <c r="U50" s="108">
        <v>470</v>
      </c>
      <c r="V50" s="108">
        <v>5</v>
      </c>
      <c r="W50" s="108">
        <v>5</v>
      </c>
      <c r="X50" s="113">
        <v>2021</v>
      </c>
      <c r="Y50" s="113">
        <v>363</v>
      </c>
      <c r="Z50" s="113">
        <v>0</v>
      </c>
      <c r="AA50" s="114" t="s">
        <v>327</v>
      </c>
      <c r="AB50" s="108">
        <v>991</v>
      </c>
      <c r="AC50" s="109" t="s">
        <v>327</v>
      </c>
      <c r="AD50" s="300" t="s">
        <v>338</v>
      </c>
      <c r="AE50" s="300" t="s">
        <v>334</v>
      </c>
      <c r="AF50" s="301">
        <f>AE50-AD50</f>
        <v>-25</v>
      </c>
      <c r="AG50" s="302">
        <f>IF(AI50="SI",0,J50)</f>
        <v>250</v>
      </c>
      <c r="AH50" s="303">
        <f>AG50*AF50</f>
        <v>-6250</v>
      </c>
      <c r="AI50" s="304" t="s">
        <v>127</v>
      </c>
    </row>
    <row r="51" spans="1:35" ht="15">
      <c r="A51" s="108">
        <v>2021</v>
      </c>
      <c r="B51" s="108">
        <v>471</v>
      </c>
      <c r="C51" s="109" t="s">
        <v>298</v>
      </c>
      <c r="D51" s="297" t="s">
        <v>350</v>
      </c>
      <c r="E51" s="109" t="s">
        <v>202</v>
      </c>
      <c r="F51" s="298" t="s">
        <v>351</v>
      </c>
      <c r="G51" s="112">
        <v>73.94</v>
      </c>
      <c r="H51" s="112">
        <v>13.33</v>
      </c>
      <c r="I51" s="107" t="s">
        <v>118</v>
      </c>
      <c r="J51" s="112">
        <f>IF(I51="SI",G51-H51,G51)</f>
        <v>60.61</v>
      </c>
      <c r="K51" s="299" t="s">
        <v>242</v>
      </c>
      <c r="L51" s="108">
        <v>2021</v>
      </c>
      <c r="M51" s="108">
        <v>5583</v>
      </c>
      <c r="N51" s="109" t="s">
        <v>245</v>
      </c>
      <c r="O51" s="111" t="s">
        <v>243</v>
      </c>
      <c r="P51" s="109" t="s">
        <v>244</v>
      </c>
      <c r="Q51" s="109" t="s">
        <v>244</v>
      </c>
      <c r="R51" s="108">
        <v>6</v>
      </c>
      <c r="S51" s="111" t="s">
        <v>136</v>
      </c>
      <c r="T51" s="108">
        <v>1060203</v>
      </c>
      <c r="U51" s="108">
        <v>2340</v>
      </c>
      <c r="V51" s="108">
        <v>5</v>
      </c>
      <c r="W51" s="108">
        <v>2</v>
      </c>
      <c r="X51" s="113">
        <v>2021</v>
      </c>
      <c r="Y51" s="113">
        <v>120</v>
      </c>
      <c r="Z51" s="113">
        <v>0</v>
      </c>
      <c r="AA51" s="114" t="s">
        <v>306</v>
      </c>
      <c r="AB51" s="108">
        <v>1010</v>
      </c>
      <c r="AC51" s="109" t="s">
        <v>306</v>
      </c>
      <c r="AD51" s="300" t="s">
        <v>352</v>
      </c>
      <c r="AE51" s="300" t="s">
        <v>308</v>
      </c>
      <c r="AF51" s="301">
        <f>AE51-AD51</f>
        <v>-4</v>
      </c>
      <c r="AG51" s="302">
        <f>IF(AI51="SI",0,J51)</f>
        <v>60.61</v>
      </c>
      <c r="AH51" s="303">
        <f>AG51*AF51</f>
        <v>-242.44</v>
      </c>
      <c r="AI51" s="304" t="s">
        <v>127</v>
      </c>
    </row>
    <row r="52" spans="1:35" ht="15">
      <c r="A52" s="108">
        <v>2021</v>
      </c>
      <c r="B52" s="108">
        <v>472</v>
      </c>
      <c r="C52" s="109" t="s">
        <v>298</v>
      </c>
      <c r="D52" s="297" t="s">
        <v>353</v>
      </c>
      <c r="E52" s="109" t="s">
        <v>202</v>
      </c>
      <c r="F52" s="298" t="s">
        <v>354</v>
      </c>
      <c r="G52" s="112">
        <v>45.48</v>
      </c>
      <c r="H52" s="112">
        <v>8.2</v>
      </c>
      <c r="I52" s="107" t="s">
        <v>118</v>
      </c>
      <c r="J52" s="112">
        <f>IF(I52="SI",G52-H52,G52)</f>
        <v>37.28</v>
      </c>
      <c r="K52" s="299" t="s">
        <v>242</v>
      </c>
      <c r="L52" s="108">
        <v>2021</v>
      </c>
      <c r="M52" s="108">
        <v>5580</v>
      </c>
      <c r="N52" s="109" t="s">
        <v>245</v>
      </c>
      <c r="O52" s="111" t="s">
        <v>243</v>
      </c>
      <c r="P52" s="109" t="s">
        <v>244</v>
      </c>
      <c r="Q52" s="109" t="s">
        <v>244</v>
      </c>
      <c r="R52" s="108">
        <v>6</v>
      </c>
      <c r="S52" s="111" t="s">
        <v>136</v>
      </c>
      <c r="T52" s="108">
        <v>1060203</v>
      </c>
      <c r="U52" s="108">
        <v>2340</v>
      </c>
      <c r="V52" s="108">
        <v>10</v>
      </c>
      <c r="W52" s="108">
        <v>2</v>
      </c>
      <c r="X52" s="113">
        <v>2021</v>
      </c>
      <c r="Y52" s="113">
        <v>121</v>
      </c>
      <c r="Z52" s="113">
        <v>0</v>
      </c>
      <c r="AA52" s="114" t="s">
        <v>306</v>
      </c>
      <c r="AB52" s="108">
        <v>1011</v>
      </c>
      <c r="AC52" s="109" t="s">
        <v>306</v>
      </c>
      <c r="AD52" s="300" t="s">
        <v>352</v>
      </c>
      <c r="AE52" s="300" t="s">
        <v>308</v>
      </c>
      <c r="AF52" s="301">
        <f>AE52-AD52</f>
        <v>-4</v>
      </c>
      <c r="AG52" s="302">
        <f>IF(AI52="SI",0,J52)</f>
        <v>37.28</v>
      </c>
      <c r="AH52" s="303">
        <f>AG52*AF52</f>
        <v>-149.12</v>
      </c>
      <c r="AI52" s="304" t="s">
        <v>127</v>
      </c>
    </row>
    <row r="53" spans="1:35" ht="15">
      <c r="A53" s="108">
        <v>2021</v>
      </c>
      <c r="B53" s="108">
        <v>473</v>
      </c>
      <c r="C53" s="109" t="s">
        <v>298</v>
      </c>
      <c r="D53" s="297" t="s">
        <v>355</v>
      </c>
      <c r="E53" s="109" t="s">
        <v>202</v>
      </c>
      <c r="F53" s="298" t="s">
        <v>356</v>
      </c>
      <c r="G53" s="112">
        <v>45.48</v>
      </c>
      <c r="H53" s="112">
        <v>8.2</v>
      </c>
      <c r="I53" s="107" t="s">
        <v>118</v>
      </c>
      <c r="J53" s="112">
        <f>IF(I53="SI",G53-H53,G53)</f>
        <v>37.28</v>
      </c>
      <c r="K53" s="299" t="s">
        <v>242</v>
      </c>
      <c r="L53" s="108">
        <v>2021</v>
      </c>
      <c r="M53" s="108">
        <v>5582</v>
      </c>
      <c r="N53" s="109" t="s">
        <v>245</v>
      </c>
      <c r="O53" s="111" t="s">
        <v>243</v>
      </c>
      <c r="P53" s="109" t="s">
        <v>244</v>
      </c>
      <c r="Q53" s="109" t="s">
        <v>244</v>
      </c>
      <c r="R53" s="108">
        <v>6</v>
      </c>
      <c r="S53" s="111" t="s">
        <v>136</v>
      </c>
      <c r="T53" s="108">
        <v>1040203</v>
      </c>
      <c r="U53" s="108">
        <v>1570</v>
      </c>
      <c r="V53" s="108">
        <v>5</v>
      </c>
      <c r="W53" s="108">
        <v>3</v>
      </c>
      <c r="X53" s="113">
        <v>2021</v>
      </c>
      <c r="Y53" s="113">
        <v>118</v>
      </c>
      <c r="Z53" s="113">
        <v>0</v>
      </c>
      <c r="AA53" s="114" t="s">
        <v>306</v>
      </c>
      <c r="AB53" s="108">
        <v>1008</v>
      </c>
      <c r="AC53" s="109" t="s">
        <v>306</v>
      </c>
      <c r="AD53" s="300" t="s">
        <v>352</v>
      </c>
      <c r="AE53" s="300" t="s">
        <v>308</v>
      </c>
      <c r="AF53" s="301">
        <f>AE53-AD53</f>
        <v>-4</v>
      </c>
      <c r="AG53" s="302">
        <f>IF(AI53="SI",0,J53)</f>
        <v>37.28</v>
      </c>
      <c r="AH53" s="303">
        <f>AG53*AF53</f>
        <v>-149.12</v>
      </c>
      <c r="AI53" s="304" t="s">
        <v>127</v>
      </c>
    </row>
    <row r="54" spans="1:35" ht="15">
      <c r="A54" s="108">
        <v>2021</v>
      </c>
      <c r="B54" s="108">
        <v>474</v>
      </c>
      <c r="C54" s="109" t="s">
        <v>298</v>
      </c>
      <c r="D54" s="297" t="s">
        <v>357</v>
      </c>
      <c r="E54" s="109" t="s">
        <v>202</v>
      </c>
      <c r="F54" s="298" t="s">
        <v>358</v>
      </c>
      <c r="G54" s="112">
        <v>45.48</v>
      </c>
      <c r="H54" s="112">
        <v>8.2</v>
      </c>
      <c r="I54" s="107" t="s">
        <v>118</v>
      </c>
      <c r="J54" s="112">
        <f>IF(I54="SI",G54-H54,G54)</f>
        <v>37.28</v>
      </c>
      <c r="K54" s="299" t="s">
        <v>242</v>
      </c>
      <c r="L54" s="108">
        <v>2021</v>
      </c>
      <c r="M54" s="108">
        <v>5581</v>
      </c>
      <c r="N54" s="109" t="s">
        <v>245</v>
      </c>
      <c r="O54" s="111" t="s">
        <v>243</v>
      </c>
      <c r="P54" s="109" t="s">
        <v>244</v>
      </c>
      <c r="Q54" s="109" t="s">
        <v>244</v>
      </c>
      <c r="R54" s="108">
        <v>6</v>
      </c>
      <c r="S54" s="111" t="s">
        <v>136</v>
      </c>
      <c r="T54" s="108">
        <v>1010503</v>
      </c>
      <c r="U54" s="108">
        <v>470</v>
      </c>
      <c r="V54" s="108">
        <v>5</v>
      </c>
      <c r="W54" s="108">
        <v>2</v>
      </c>
      <c r="X54" s="113">
        <v>2021</v>
      </c>
      <c r="Y54" s="113">
        <v>117</v>
      </c>
      <c r="Z54" s="113">
        <v>0</v>
      </c>
      <c r="AA54" s="114" t="s">
        <v>306</v>
      </c>
      <c r="AB54" s="108">
        <v>1007</v>
      </c>
      <c r="AC54" s="109" t="s">
        <v>306</v>
      </c>
      <c r="AD54" s="300" t="s">
        <v>352</v>
      </c>
      <c r="AE54" s="300" t="s">
        <v>308</v>
      </c>
      <c r="AF54" s="301">
        <f>AE54-AD54</f>
        <v>-4</v>
      </c>
      <c r="AG54" s="302">
        <f>IF(AI54="SI",0,J54)</f>
        <v>37.28</v>
      </c>
      <c r="AH54" s="303">
        <f>AG54*AF54</f>
        <v>-149.12</v>
      </c>
      <c r="AI54" s="304" t="s">
        <v>127</v>
      </c>
    </row>
    <row r="55" spans="1:35" ht="15">
      <c r="A55" s="108">
        <v>2021</v>
      </c>
      <c r="B55" s="108">
        <v>475</v>
      </c>
      <c r="C55" s="109" t="s">
        <v>298</v>
      </c>
      <c r="D55" s="297" t="s">
        <v>359</v>
      </c>
      <c r="E55" s="109" t="s">
        <v>202</v>
      </c>
      <c r="F55" s="298" t="s">
        <v>360</v>
      </c>
      <c r="G55" s="112">
        <v>46.3</v>
      </c>
      <c r="H55" s="112">
        <v>8.35</v>
      </c>
      <c r="I55" s="107" t="s">
        <v>118</v>
      </c>
      <c r="J55" s="112">
        <f>IF(I55="SI",G55-H55,G55)</f>
        <v>37.949999999999996</v>
      </c>
      <c r="K55" s="299" t="s">
        <v>242</v>
      </c>
      <c r="L55" s="108">
        <v>2021</v>
      </c>
      <c r="M55" s="108">
        <v>5579</v>
      </c>
      <c r="N55" s="109" t="s">
        <v>245</v>
      </c>
      <c r="O55" s="111" t="s">
        <v>243</v>
      </c>
      <c r="P55" s="109" t="s">
        <v>244</v>
      </c>
      <c r="Q55" s="109" t="s">
        <v>244</v>
      </c>
      <c r="R55" s="108">
        <v>6</v>
      </c>
      <c r="S55" s="111" t="s">
        <v>136</v>
      </c>
      <c r="T55" s="108">
        <v>1040303</v>
      </c>
      <c r="U55" s="108">
        <v>1680</v>
      </c>
      <c r="V55" s="108">
        <v>5</v>
      </c>
      <c r="W55" s="108">
        <v>3</v>
      </c>
      <c r="X55" s="113">
        <v>2021</v>
      </c>
      <c r="Y55" s="113">
        <v>119</v>
      </c>
      <c r="Z55" s="113">
        <v>0</v>
      </c>
      <c r="AA55" s="114" t="s">
        <v>306</v>
      </c>
      <c r="AB55" s="108">
        <v>1009</v>
      </c>
      <c r="AC55" s="109" t="s">
        <v>306</v>
      </c>
      <c r="AD55" s="300" t="s">
        <v>352</v>
      </c>
      <c r="AE55" s="300" t="s">
        <v>308</v>
      </c>
      <c r="AF55" s="301">
        <f>AE55-AD55</f>
        <v>-4</v>
      </c>
      <c r="AG55" s="302">
        <f>IF(AI55="SI",0,J55)</f>
        <v>37.949999999999996</v>
      </c>
      <c r="AH55" s="303">
        <f>AG55*AF55</f>
        <v>-151.79999999999998</v>
      </c>
      <c r="AI55" s="304" t="s">
        <v>127</v>
      </c>
    </row>
    <row r="56" spans="1:35" ht="15">
      <c r="A56" s="108">
        <v>2021</v>
      </c>
      <c r="B56" s="108">
        <v>476</v>
      </c>
      <c r="C56" s="109" t="s">
        <v>298</v>
      </c>
      <c r="D56" s="297" t="s">
        <v>361</v>
      </c>
      <c r="E56" s="109" t="s">
        <v>362</v>
      </c>
      <c r="F56" s="298" t="s">
        <v>363</v>
      </c>
      <c r="G56" s="112">
        <v>120.96</v>
      </c>
      <c r="H56" s="112">
        <v>21.81</v>
      </c>
      <c r="I56" s="107" t="s">
        <v>118</v>
      </c>
      <c r="J56" s="112">
        <f>IF(I56="SI",G56-H56,G56)</f>
        <v>99.14999999999999</v>
      </c>
      <c r="K56" s="299" t="s">
        <v>153</v>
      </c>
      <c r="L56" s="108">
        <v>2021</v>
      </c>
      <c r="M56" s="108">
        <v>5803</v>
      </c>
      <c r="N56" s="109" t="s">
        <v>327</v>
      </c>
      <c r="O56" s="111" t="s">
        <v>319</v>
      </c>
      <c r="P56" s="109" t="s">
        <v>320</v>
      </c>
      <c r="Q56" s="109" t="s">
        <v>320</v>
      </c>
      <c r="R56" s="108">
        <v>6</v>
      </c>
      <c r="S56" s="111" t="s">
        <v>136</v>
      </c>
      <c r="T56" s="108">
        <v>1040502</v>
      </c>
      <c r="U56" s="108">
        <v>1890</v>
      </c>
      <c r="V56" s="108">
        <v>15</v>
      </c>
      <c r="W56" s="108">
        <v>1</v>
      </c>
      <c r="X56" s="113">
        <v>2021</v>
      </c>
      <c r="Y56" s="113">
        <v>384</v>
      </c>
      <c r="Z56" s="113">
        <v>0</v>
      </c>
      <c r="AA56" s="114" t="s">
        <v>306</v>
      </c>
      <c r="AB56" s="108">
        <v>1031</v>
      </c>
      <c r="AC56" s="109" t="s">
        <v>306</v>
      </c>
      <c r="AD56" s="300" t="s">
        <v>364</v>
      </c>
      <c r="AE56" s="300" t="s">
        <v>308</v>
      </c>
      <c r="AF56" s="301">
        <f>AE56-AD56</f>
        <v>-14</v>
      </c>
      <c r="AG56" s="302">
        <f>IF(AI56="SI",0,J56)</f>
        <v>99.14999999999999</v>
      </c>
      <c r="AH56" s="303">
        <f>AG56*AF56</f>
        <v>-1388.1</v>
      </c>
      <c r="AI56" s="304" t="s">
        <v>127</v>
      </c>
    </row>
    <row r="57" spans="1:35" ht="15">
      <c r="A57" s="108">
        <v>2021</v>
      </c>
      <c r="B57" s="108">
        <v>477</v>
      </c>
      <c r="C57" s="109" t="s">
        <v>298</v>
      </c>
      <c r="D57" s="297" t="s">
        <v>365</v>
      </c>
      <c r="E57" s="109" t="s">
        <v>362</v>
      </c>
      <c r="F57" s="298" t="s">
        <v>366</v>
      </c>
      <c r="G57" s="112">
        <v>2366.56</v>
      </c>
      <c r="H57" s="112">
        <v>0</v>
      </c>
      <c r="I57" s="107" t="s">
        <v>127</v>
      </c>
      <c r="J57" s="112">
        <f>IF(I57="SI",G57-H57,G57)</f>
        <v>2366.56</v>
      </c>
      <c r="K57" s="299" t="s">
        <v>367</v>
      </c>
      <c r="L57" s="108">
        <v>2021</v>
      </c>
      <c r="M57" s="108">
        <v>5804</v>
      </c>
      <c r="N57" s="109" t="s">
        <v>327</v>
      </c>
      <c r="O57" s="111" t="s">
        <v>368</v>
      </c>
      <c r="P57" s="109" t="s">
        <v>369</v>
      </c>
      <c r="Q57" s="109" t="s">
        <v>369</v>
      </c>
      <c r="R57" s="108">
        <v>2</v>
      </c>
      <c r="S57" s="111" t="s">
        <v>266</v>
      </c>
      <c r="T57" s="108">
        <v>1050102</v>
      </c>
      <c r="U57" s="108">
        <v>2000</v>
      </c>
      <c r="V57" s="108">
        <v>10</v>
      </c>
      <c r="W57" s="108">
        <v>1</v>
      </c>
      <c r="X57" s="113">
        <v>2021</v>
      </c>
      <c r="Y57" s="113">
        <v>378</v>
      </c>
      <c r="Z57" s="113">
        <v>0</v>
      </c>
      <c r="AA57" s="114" t="s">
        <v>370</v>
      </c>
      <c r="AB57" s="108">
        <v>1062</v>
      </c>
      <c r="AC57" s="109" t="s">
        <v>370</v>
      </c>
      <c r="AD57" s="300" t="s">
        <v>364</v>
      </c>
      <c r="AE57" s="300" t="s">
        <v>364</v>
      </c>
      <c r="AF57" s="301">
        <f>AE57-AD57</f>
        <v>0</v>
      </c>
      <c r="AG57" s="302">
        <f>IF(AI57="SI",0,J57)</f>
        <v>2366.56</v>
      </c>
      <c r="AH57" s="303">
        <f>AG57*AF57</f>
        <v>0</v>
      </c>
      <c r="AI57" s="304" t="s">
        <v>127</v>
      </c>
    </row>
    <row r="58" spans="1:35" ht="15">
      <c r="A58" s="108">
        <v>2021</v>
      </c>
      <c r="B58" s="108">
        <v>478</v>
      </c>
      <c r="C58" s="109" t="s">
        <v>298</v>
      </c>
      <c r="D58" s="297" t="s">
        <v>371</v>
      </c>
      <c r="E58" s="109" t="s">
        <v>295</v>
      </c>
      <c r="F58" s="298" t="s">
        <v>372</v>
      </c>
      <c r="G58" s="112">
        <v>4616.98</v>
      </c>
      <c r="H58" s="112">
        <v>177.58</v>
      </c>
      <c r="I58" s="107" t="s">
        <v>118</v>
      </c>
      <c r="J58" s="112">
        <f>IF(I58="SI",G58-H58,G58)</f>
        <v>4439.4</v>
      </c>
      <c r="K58" s="299" t="s">
        <v>373</v>
      </c>
      <c r="L58" s="108">
        <v>2021</v>
      </c>
      <c r="M58" s="108">
        <v>5558</v>
      </c>
      <c r="N58" s="109" t="s">
        <v>231</v>
      </c>
      <c r="O58" s="111" t="s">
        <v>374</v>
      </c>
      <c r="P58" s="109" t="s">
        <v>375</v>
      </c>
      <c r="Q58" s="109" t="s">
        <v>375</v>
      </c>
      <c r="R58" s="108">
        <v>6</v>
      </c>
      <c r="S58" s="111" t="s">
        <v>136</v>
      </c>
      <c r="T58" s="108">
        <v>1040502</v>
      </c>
      <c r="U58" s="108">
        <v>1890</v>
      </c>
      <c r="V58" s="108">
        <v>15</v>
      </c>
      <c r="W58" s="108">
        <v>1</v>
      </c>
      <c r="X58" s="113">
        <v>2021</v>
      </c>
      <c r="Y58" s="113">
        <v>299</v>
      </c>
      <c r="Z58" s="113">
        <v>0</v>
      </c>
      <c r="AA58" s="114" t="s">
        <v>306</v>
      </c>
      <c r="AB58" s="108">
        <v>1028</v>
      </c>
      <c r="AC58" s="109" t="s">
        <v>306</v>
      </c>
      <c r="AD58" s="300" t="s">
        <v>376</v>
      </c>
      <c r="AE58" s="300" t="s">
        <v>308</v>
      </c>
      <c r="AF58" s="301">
        <f>AE58-AD58</f>
        <v>-2</v>
      </c>
      <c r="AG58" s="302">
        <f>IF(AI58="SI",0,J58)</f>
        <v>4439.4</v>
      </c>
      <c r="AH58" s="303">
        <f>AG58*AF58</f>
        <v>-8878.8</v>
      </c>
      <c r="AI58" s="304" t="s">
        <v>127</v>
      </c>
    </row>
    <row r="59" spans="1:35" ht="15">
      <c r="A59" s="108">
        <v>2021</v>
      </c>
      <c r="B59" s="108">
        <v>479</v>
      </c>
      <c r="C59" s="109" t="s">
        <v>298</v>
      </c>
      <c r="D59" s="297" t="s">
        <v>377</v>
      </c>
      <c r="E59" s="109" t="s">
        <v>295</v>
      </c>
      <c r="F59" s="298" t="s">
        <v>378</v>
      </c>
      <c r="G59" s="112">
        <v>256.2</v>
      </c>
      <c r="H59" s="112">
        <v>46.2</v>
      </c>
      <c r="I59" s="107" t="s">
        <v>118</v>
      </c>
      <c r="J59" s="112">
        <f>IF(I59="SI",G59-H59,G59)</f>
        <v>210</v>
      </c>
      <c r="K59" s="299" t="s">
        <v>191</v>
      </c>
      <c r="L59" s="108">
        <v>2021</v>
      </c>
      <c r="M59" s="108">
        <v>5561</v>
      </c>
      <c r="N59" s="109" t="s">
        <v>231</v>
      </c>
      <c r="O59" s="111" t="s">
        <v>193</v>
      </c>
      <c r="P59" s="109" t="s">
        <v>194</v>
      </c>
      <c r="Q59" s="109" t="s">
        <v>194</v>
      </c>
      <c r="R59" s="108">
        <v>6</v>
      </c>
      <c r="S59" s="111" t="s">
        <v>136</v>
      </c>
      <c r="T59" s="108">
        <v>1010203</v>
      </c>
      <c r="U59" s="108">
        <v>140</v>
      </c>
      <c r="V59" s="108">
        <v>5</v>
      </c>
      <c r="W59" s="108">
        <v>6</v>
      </c>
      <c r="X59" s="113">
        <v>2021</v>
      </c>
      <c r="Y59" s="113">
        <v>387</v>
      </c>
      <c r="Z59" s="113">
        <v>0</v>
      </c>
      <c r="AA59" s="114" t="s">
        <v>306</v>
      </c>
      <c r="AB59" s="108">
        <v>1024</v>
      </c>
      <c r="AC59" s="109" t="s">
        <v>306</v>
      </c>
      <c r="AD59" s="300" t="s">
        <v>379</v>
      </c>
      <c r="AE59" s="300" t="s">
        <v>308</v>
      </c>
      <c r="AF59" s="301">
        <f>AE59-AD59</f>
        <v>-3</v>
      </c>
      <c r="AG59" s="302">
        <f>IF(AI59="SI",0,J59)</f>
        <v>210</v>
      </c>
      <c r="AH59" s="303">
        <f>AG59*AF59</f>
        <v>-630</v>
      </c>
      <c r="AI59" s="304" t="s">
        <v>127</v>
      </c>
    </row>
    <row r="60" spans="1:35" ht="15">
      <c r="A60" s="108">
        <v>2021</v>
      </c>
      <c r="B60" s="108">
        <v>480</v>
      </c>
      <c r="C60" s="109" t="s">
        <v>298</v>
      </c>
      <c r="D60" s="297" t="s">
        <v>380</v>
      </c>
      <c r="E60" s="109" t="s">
        <v>295</v>
      </c>
      <c r="F60" s="298" t="s">
        <v>381</v>
      </c>
      <c r="G60" s="112">
        <v>538.65</v>
      </c>
      <c r="H60" s="112">
        <v>25.65</v>
      </c>
      <c r="I60" s="107" t="s">
        <v>118</v>
      </c>
      <c r="J60" s="112">
        <f>IF(I60="SI",G60-H60,G60)</f>
        <v>513</v>
      </c>
      <c r="K60" s="299" t="s">
        <v>382</v>
      </c>
      <c r="L60" s="108">
        <v>2021</v>
      </c>
      <c r="M60" s="108">
        <v>5560</v>
      </c>
      <c r="N60" s="109" t="s">
        <v>231</v>
      </c>
      <c r="O60" s="111" t="s">
        <v>193</v>
      </c>
      <c r="P60" s="109" t="s">
        <v>194</v>
      </c>
      <c r="Q60" s="109" t="s">
        <v>194</v>
      </c>
      <c r="R60" s="108">
        <v>6</v>
      </c>
      <c r="S60" s="111" t="s">
        <v>136</v>
      </c>
      <c r="T60" s="108">
        <v>1040203</v>
      </c>
      <c r="U60" s="108">
        <v>1570</v>
      </c>
      <c r="V60" s="108">
        <v>10</v>
      </c>
      <c r="W60" s="108">
        <v>1</v>
      </c>
      <c r="X60" s="113">
        <v>2021</v>
      </c>
      <c r="Y60" s="113">
        <v>362</v>
      </c>
      <c r="Z60" s="113">
        <v>0</v>
      </c>
      <c r="AA60" s="114" t="s">
        <v>306</v>
      </c>
      <c r="AB60" s="108">
        <v>1025</v>
      </c>
      <c r="AC60" s="109" t="s">
        <v>306</v>
      </c>
      <c r="AD60" s="300" t="s">
        <v>376</v>
      </c>
      <c r="AE60" s="300" t="s">
        <v>308</v>
      </c>
      <c r="AF60" s="301">
        <f>AE60-AD60</f>
        <v>-2</v>
      </c>
      <c r="AG60" s="302">
        <f>IF(AI60="SI",0,J60)</f>
        <v>513</v>
      </c>
      <c r="AH60" s="303">
        <f>AG60*AF60</f>
        <v>-1026</v>
      </c>
      <c r="AI60" s="304" t="s">
        <v>127</v>
      </c>
    </row>
    <row r="61" spans="1:35" ht="15">
      <c r="A61" s="108">
        <v>2021</v>
      </c>
      <c r="B61" s="108">
        <v>481</v>
      </c>
      <c r="C61" s="109" t="s">
        <v>298</v>
      </c>
      <c r="D61" s="297" t="s">
        <v>383</v>
      </c>
      <c r="E61" s="109" t="s">
        <v>295</v>
      </c>
      <c r="F61" s="298" t="s">
        <v>384</v>
      </c>
      <c r="G61" s="112">
        <v>1232.51</v>
      </c>
      <c r="H61" s="112">
        <v>19.64</v>
      </c>
      <c r="I61" s="107" t="s">
        <v>118</v>
      </c>
      <c r="J61" s="112">
        <f>IF(I61="SI",G61-H61,G61)</f>
        <v>1212.87</v>
      </c>
      <c r="K61" s="299" t="s">
        <v>385</v>
      </c>
      <c r="L61" s="108">
        <v>2021</v>
      </c>
      <c r="M61" s="108">
        <v>5542</v>
      </c>
      <c r="N61" s="109" t="s">
        <v>209</v>
      </c>
      <c r="O61" s="111" t="s">
        <v>386</v>
      </c>
      <c r="P61" s="109" t="s">
        <v>387</v>
      </c>
      <c r="Q61" s="109" t="s">
        <v>387</v>
      </c>
      <c r="R61" s="108">
        <v>6</v>
      </c>
      <c r="S61" s="111" t="s">
        <v>136</v>
      </c>
      <c r="T61" s="108">
        <v>1040503</v>
      </c>
      <c r="U61" s="108">
        <v>1900</v>
      </c>
      <c r="V61" s="108">
        <v>10</v>
      </c>
      <c r="W61" s="108">
        <v>1</v>
      </c>
      <c r="X61" s="113">
        <v>2021</v>
      </c>
      <c r="Y61" s="113">
        <v>346</v>
      </c>
      <c r="Z61" s="113">
        <v>0</v>
      </c>
      <c r="AA61" s="114" t="s">
        <v>388</v>
      </c>
      <c r="AB61" s="108">
        <v>1139</v>
      </c>
      <c r="AC61" s="109" t="s">
        <v>388</v>
      </c>
      <c r="AD61" s="300" t="s">
        <v>308</v>
      </c>
      <c r="AE61" s="300" t="s">
        <v>389</v>
      </c>
      <c r="AF61" s="301">
        <f>AE61-AD61</f>
        <v>28</v>
      </c>
      <c r="AG61" s="302">
        <f>IF(AI61="SI",0,J61)</f>
        <v>1212.87</v>
      </c>
      <c r="AH61" s="303">
        <f>AG61*AF61</f>
        <v>33960.36</v>
      </c>
      <c r="AI61" s="304" t="s">
        <v>127</v>
      </c>
    </row>
    <row r="62" spans="1:35" ht="15">
      <c r="A62" s="108">
        <v>2021</v>
      </c>
      <c r="B62" s="108">
        <v>482</v>
      </c>
      <c r="C62" s="109" t="s">
        <v>298</v>
      </c>
      <c r="D62" s="297" t="s">
        <v>390</v>
      </c>
      <c r="E62" s="109" t="s">
        <v>315</v>
      </c>
      <c r="F62" s="298" t="s">
        <v>391</v>
      </c>
      <c r="G62" s="112">
        <v>27795.53</v>
      </c>
      <c r="H62" s="112">
        <v>2526.87</v>
      </c>
      <c r="I62" s="107" t="s">
        <v>118</v>
      </c>
      <c r="J62" s="112">
        <f>IF(I62="SI",G62-H62,G62)</f>
        <v>25268.66</v>
      </c>
      <c r="K62" s="299" t="s">
        <v>153</v>
      </c>
      <c r="L62" s="108">
        <v>2021</v>
      </c>
      <c r="M62" s="108">
        <v>5522</v>
      </c>
      <c r="N62" s="109" t="s">
        <v>202</v>
      </c>
      <c r="O62" s="111" t="s">
        <v>221</v>
      </c>
      <c r="P62" s="109" t="s">
        <v>222</v>
      </c>
      <c r="Q62" s="109" t="s">
        <v>222</v>
      </c>
      <c r="R62" s="108">
        <v>7</v>
      </c>
      <c r="S62" s="111" t="s">
        <v>223</v>
      </c>
      <c r="T62" s="108">
        <v>1090503</v>
      </c>
      <c r="U62" s="108">
        <v>3550</v>
      </c>
      <c r="V62" s="108">
        <v>5</v>
      </c>
      <c r="W62" s="108">
        <v>1</v>
      </c>
      <c r="X62" s="113">
        <v>2021</v>
      </c>
      <c r="Y62" s="113">
        <v>419</v>
      </c>
      <c r="Z62" s="113">
        <v>0</v>
      </c>
      <c r="AA62" s="114" t="s">
        <v>224</v>
      </c>
      <c r="AB62" s="108">
        <v>1002</v>
      </c>
      <c r="AC62" s="109" t="s">
        <v>224</v>
      </c>
      <c r="AD62" s="300" t="s">
        <v>333</v>
      </c>
      <c r="AE62" s="300" t="s">
        <v>224</v>
      </c>
      <c r="AF62" s="301">
        <f>AE62-AD62</f>
        <v>-5</v>
      </c>
      <c r="AG62" s="302">
        <f>IF(AI62="SI",0,J62)</f>
        <v>25268.66</v>
      </c>
      <c r="AH62" s="303">
        <f>AG62*AF62</f>
        <v>-126343.3</v>
      </c>
      <c r="AI62" s="304" t="s">
        <v>127</v>
      </c>
    </row>
    <row r="63" spans="1:35" ht="15">
      <c r="A63" s="108">
        <v>2021</v>
      </c>
      <c r="B63" s="108">
        <v>483</v>
      </c>
      <c r="C63" s="109" t="s">
        <v>298</v>
      </c>
      <c r="D63" s="297" t="s">
        <v>392</v>
      </c>
      <c r="E63" s="109" t="s">
        <v>295</v>
      </c>
      <c r="F63" s="298" t="s">
        <v>393</v>
      </c>
      <c r="G63" s="112">
        <v>2414.01</v>
      </c>
      <c r="H63" s="112">
        <v>219.46</v>
      </c>
      <c r="I63" s="107" t="s">
        <v>118</v>
      </c>
      <c r="J63" s="112">
        <f>IF(I63="SI",G63-H63,G63)</f>
        <v>2194.55</v>
      </c>
      <c r="K63" s="299" t="s">
        <v>394</v>
      </c>
      <c r="L63" s="108">
        <v>2021</v>
      </c>
      <c r="M63" s="108">
        <v>5464</v>
      </c>
      <c r="N63" s="109" t="s">
        <v>317</v>
      </c>
      <c r="O63" s="111" t="s">
        <v>395</v>
      </c>
      <c r="P63" s="109" t="s">
        <v>396</v>
      </c>
      <c r="Q63" s="109" t="s">
        <v>396</v>
      </c>
      <c r="R63" s="108">
        <v>7</v>
      </c>
      <c r="S63" s="111" t="s">
        <v>223</v>
      </c>
      <c r="T63" s="108">
        <v>1090503</v>
      </c>
      <c r="U63" s="108">
        <v>3550</v>
      </c>
      <c r="V63" s="108">
        <v>5</v>
      </c>
      <c r="W63" s="108">
        <v>2</v>
      </c>
      <c r="X63" s="113">
        <v>2021</v>
      </c>
      <c r="Y63" s="113">
        <v>173</v>
      </c>
      <c r="Z63" s="113">
        <v>0</v>
      </c>
      <c r="AA63" s="114" t="s">
        <v>224</v>
      </c>
      <c r="AB63" s="108">
        <v>999</v>
      </c>
      <c r="AC63" s="109" t="s">
        <v>224</v>
      </c>
      <c r="AD63" s="300" t="s">
        <v>397</v>
      </c>
      <c r="AE63" s="300" t="s">
        <v>224</v>
      </c>
      <c r="AF63" s="301">
        <f>AE63-AD63</f>
        <v>-2</v>
      </c>
      <c r="AG63" s="302">
        <f>IF(AI63="SI",0,J63)</f>
        <v>2194.55</v>
      </c>
      <c r="AH63" s="303">
        <f>AG63*AF63</f>
        <v>-4389.1</v>
      </c>
      <c r="AI63" s="304" t="s">
        <v>127</v>
      </c>
    </row>
    <row r="64" spans="1:35" ht="15">
      <c r="A64" s="108">
        <v>2021</v>
      </c>
      <c r="B64" s="108">
        <v>484</v>
      </c>
      <c r="C64" s="109" t="s">
        <v>298</v>
      </c>
      <c r="D64" s="297" t="s">
        <v>398</v>
      </c>
      <c r="E64" s="109" t="s">
        <v>295</v>
      </c>
      <c r="F64" s="298" t="s">
        <v>399</v>
      </c>
      <c r="G64" s="112">
        <v>263.52</v>
      </c>
      <c r="H64" s="112">
        <v>47.52</v>
      </c>
      <c r="I64" s="107" t="s">
        <v>118</v>
      </c>
      <c r="J64" s="112">
        <f>IF(I64="SI",G64-H64,G64)</f>
        <v>215.99999999999997</v>
      </c>
      <c r="K64" s="299" t="s">
        <v>205</v>
      </c>
      <c r="L64" s="108">
        <v>2021</v>
      </c>
      <c r="M64" s="108">
        <v>5562</v>
      </c>
      <c r="N64" s="109" t="s">
        <v>231</v>
      </c>
      <c r="O64" s="111" t="s">
        <v>207</v>
      </c>
      <c r="P64" s="109" t="s">
        <v>208</v>
      </c>
      <c r="Q64" s="109" t="s">
        <v>208</v>
      </c>
      <c r="R64" s="108">
        <v>5</v>
      </c>
      <c r="S64" s="111" t="s">
        <v>173</v>
      </c>
      <c r="T64" s="108">
        <v>1030103</v>
      </c>
      <c r="U64" s="108">
        <v>1130</v>
      </c>
      <c r="V64" s="108">
        <v>10</v>
      </c>
      <c r="W64" s="108">
        <v>1</v>
      </c>
      <c r="X64" s="113">
        <v>2021</v>
      </c>
      <c r="Y64" s="113">
        <v>112</v>
      </c>
      <c r="Z64" s="113">
        <v>0</v>
      </c>
      <c r="AA64" s="114" t="s">
        <v>324</v>
      </c>
      <c r="AB64" s="108">
        <v>1067</v>
      </c>
      <c r="AC64" s="109" t="s">
        <v>324</v>
      </c>
      <c r="AD64" s="300" t="s">
        <v>379</v>
      </c>
      <c r="AE64" s="300" t="s">
        <v>326</v>
      </c>
      <c r="AF64" s="301">
        <f>AE64-AD64</f>
        <v>13</v>
      </c>
      <c r="AG64" s="302">
        <f>IF(AI64="SI",0,J64)</f>
        <v>215.99999999999997</v>
      </c>
      <c r="AH64" s="303">
        <f>AG64*AF64</f>
        <v>2807.9999999999995</v>
      </c>
      <c r="AI64" s="304" t="s">
        <v>127</v>
      </c>
    </row>
    <row r="65" spans="1:35" ht="15">
      <c r="A65" s="108">
        <v>2021</v>
      </c>
      <c r="B65" s="108">
        <v>485</v>
      </c>
      <c r="C65" s="109" t="s">
        <v>325</v>
      </c>
      <c r="D65" s="297" t="s">
        <v>400</v>
      </c>
      <c r="E65" s="109" t="s">
        <v>401</v>
      </c>
      <c r="F65" s="298" t="s">
        <v>402</v>
      </c>
      <c r="G65" s="112">
        <v>147.76</v>
      </c>
      <c r="H65" s="112">
        <v>0</v>
      </c>
      <c r="I65" s="107" t="s">
        <v>127</v>
      </c>
      <c r="J65" s="112">
        <f>IF(I65="SI",G65-H65,G65)</f>
        <v>147.76</v>
      </c>
      <c r="K65" s="299" t="s">
        <v>403</v>
      </c>
      <c r="L65" s="108">
        <v>2021</v>
      </c>
      <c r="M65" s="108">
        <v>5626</v>
      </c>
      <c r="N65" s="109" t="s">
        <v>401</v>
      </c>
      <c r="O65" s="111" t="s">
        <v>404</v>
      </c>
      <c r="P65" s="109" t="s">
        <v>405</v>
      </c>
      <c r="Q65" s="109" t="s">
        <v>405</v>
      </c>
      <c r="R65" s="108">
        <v>6</v>
      </c>
      <c r="S65" s="111" t="s">
        <v>136</v>
      </c>
      <c r="T65" s="108">
        <v>1040503</v>
      </c>
      <c r="U65" s="108">
        <v>1900</v>
      </c>
      <c r="V65" s="108">
        <v>5</v>
      </c>
      <c r="W65" s="108">
        <v>4</v>
      </c>
      <c r="X65" s="113">
        <v>2021</v>
      </c>
      <c r="Y65" s="113">
        <v>344</v>
      </c>
      <c r="Z65" s="113">
        <v>0</v>
      </c>
      <c r="AA65" s="114" t="s">
        <v>306</v>
      </c>
      <c r="AB65" s="108">
        <v>1006</v>
      </c>
      <c r="AC65" s="109" t="s">
        <v>306</v>
      </c>
      <c r="AD65" s="300" t="s">
        <v>406</v>
      </c>
      <c r="AE65" s="300" t="s">
        <v>344</v>
      </c>
      <c r="AF65" s="301">
        <f>AE65-AD65</f>
        <v>-4</v>
      </c>
      <c r="AG65" s="302">
        <f>IF(AI65="SI",0,J65)</f>
        <v>147.76</v>
      </c>
      <c r="AH65" s="303">
        <f>AG65*AF65</f>
        <v>-591.04</v>
      </c>
      <c r="AI65" s="304" t="s">
        <v>127</v>
      </c>
    </row>
    <row r="66" spans="1:35" ht="15">
      <c r="A66" s="108">
        <v>2021</v>
      </c>
      <c r="B66" s="108">
        <v>486</v>
      </c>
      <c r="C66" s="109" t="s">
        <v>325</v>
      </c>
      <c r="D66" s="297" t="s">
        <v>407</v>
      </c>
      <c r="E66" s="109" t="s">
        <v>209</v>
      </c>
      <c r="F66" s="298" t="s">
        <v>408</v>
      </c>
      <c r="G66" s="112">
        <v>2794.41</v>
      </c>
      <c r="H66" s="112">
        <v>503.91</v>
      </c>
      <c r="I66" s="107" t="s">
        <v>118</v>
      </c>
      <c r="J66" s="112">
        <f>IF(I66="SI",G66-H66,G66)</f>
        <v>2290.5</v>
      </c>
      <c r="K66" s="299" t="s">
        <v>409</v>
      </c>
      <c r="L66" s="108">
        <v>2021</v>
      </c>
      <c r="M66" s="108">
        <v>5577</v>
      </c>
      <c r="N66" s="109" t="s">
        <v>245</v>
      </c>
      <c r="O66" s="111" t="s">
        <v>134</v>
      </c>
      <c r="P66" s="109" t="s">
        <v>135</v>
      </c>
      <c r="Q66" s="109" t="s">
        <v>135</v>
      </c>
      <c r="R66" s="108">
        <v>6</v>
      </c>
      <c r="S66" s="111" t="s">
        <v>136</v>
      </c>
      <c r="T66" s="108">
        <v>1010203</v>
      </c>
      <c r="U66" s="108">
        <v>140</v>
      </c>
      <c r="V66" s="108">
        <v>25</v>
      </c>
      <c r="W66" s="108">
        <v>1</v>
      </c>
      <c r="X66" s="113">
        <v>2021</v>
      </c>
      <c r="Y66" s="113">
        <v>475</v>
      </c>
      <c r="Z66" s="113">
        <v>0</v>
      </c>
      <c r="AA66" s="114" t="s">
        <v>306</v>
      </c>
      <c r="AB66" s="108">
        <v>1029</v>
      </c>
      <c r="AC66" s="109" t="s">
        <v>306</v>
      </c>
      <c r="AD66" s="300" t="s">
        <v>352</v>
      </c>
      <c r="AE66" s="300" t="s">
        <v>308</v>
      </c>
      <c r="AF66" s="301">
        <f>AE66-AD66</f>
        <v>-4</v>
      </c>
      <c r="AG66" s="302">
        <f>IF(AI66="SI",0,J66)</f>
        <v>2290.5</v>
      </c>
      <c r="AH66" s="303">
        <f>AG66*AF66</f>
        <v>-9162</v>
      </c>
      <c r="AI66" s="304" t="s">
        <v>127</v>
      </c>
    </row>
    <row r="67" spans="1:35" ht="15">
      <c r="A67" s="108">
        <v>2021</v>
      </c>
      <c r="B67" s="108">
        <v>487</v>
      </c>
      <c r="C67" s="109" t="s">
        <v>325</v>
      </c>
      <c r="D67" s="297" t="s">
        <v>410</v>
      </c>
      <c r="E67" s="109" t="s">
        <v>295</v>
      </c>
      <c r="F67" s="298" t="s">
        <v>411</v>
      </c>
      <c r="G67" s="112">
        <v>291.58</v>
      </c>
      <c r="H67" s="112">
        <v>52.58</v>
      </c>
      <c r="I67" s="107" t="s">
        <v>118</v>
      </c>
      <c r="J67" s="112">
        <f>IF(I67="SI",G67-H67,G67)</f>
        <v>239</v>
      </c>
      <c r="K67" s="299" t="s">
        <v>412</v>
      </c>
      <c r="L67" s="108">
        <v>2021</v>
      </c>
      <c r="M67" s="108">
        <v>5533</v>
      </c>
      <c r="N67" s="109" t="s">
        <v>202</v>
      </c>
      <c r="O67" s="111" t="s">
        <v>413</v>
      </c>
      <c r="P67" s="109" t="s">
        <v>414</v>
      </c>
      <c r="Q67" s="109" t="s">
        <v>414</v>
      </c>
      <c r="R67" s="108">
        <v>2</v>
      </c>
      <c r="S67" s="111" t="s">
        <v>266</v>
      </c>
      <c r="T67" s="108">
        <v>1010203</v>
      </c>
      <c r="U67" s="108">
        <v>140</v>
      </c>
      <c r="V67" s="108">
        <v>5</v>
      </c>
      <c r="W67" s="108">
        <v>12</v>
      </c>
      <c r="X67" s="113">
        <v>2021</v>
      </c>
      <c r="Y67" s="113">
        <v>470</v>
      </c>
      <c r="Z67" s="113">
        <v>0</v>
      </c>
      <c r="AA67" s="114" t="s">
        <v>370</v>
      </c>
      <c r="AB67" s="108">
        <v>1060</v>
      </c>
      <c r="AC67" s="109" t="s">
        <v>370</v>
      </c>
      <c r="AD67" s="300" t="s">
        <v>308</v>
      </c>
      <c r="AE67" s="300" t="s">
        <v>364</v>
      </c>
      <c r="AF67" s="301">
        <f>AE67-AD67</f>
        <v>14</v>
      </c>
      <c r="AG67" s="302">
        <f>IF(AI67="SI",0,J67)</f>
        <v>239</v>
      </c>
      <c r="AH67" s="303">
        <f>AG67*AF67</f>
        <v>3346</v>
      </c>
      <c r="AI67" s="304" t="s">
        <v>127</v>
      </c>
    </row>
    <row r="68" spans="1:35" ht="15">
      <c r="A68" s="108">
        <v>2021</v>
      </c>
      <c r="B68" s="108">
        <v>488</v>
      </c>
      <c r="C68" s="109" t="s">
        <v>325</v>
      </c>
      <c r="D68" s="297" t="s">
        <v>415</v>
      </c>
      <c r="E68" s="109" t="s">
        <v>295</v>
      </c>
      <c r="F68" s="298" t="s">
        <v>416</v>
      </c>
      <c r="G68" s="112">
        <v>2926</v>
      </c>
      <c r="H68" s="112">
        <v>266</v>
      </c>
      <c r="I68" s="107" t="s">
        <v>118</v>
      </c>
      <c r="J68" s="112">
        <f>IF(I68="SI",G68-H68,G68)</f>
        <v>2660</v>
      </c>
      <c r="K68" s="299" t="s">
        <v>417</v>
      </c>
      <c r="L68" s="108">
        <v>2021</v>
      </c>
      <c r="M68" s="108">
        <v>5436</v>
      </c>
      <c r="N68" s="109" t="s">
        <v>174</v>
      </c>
      <c r="O68" s="111" t="s">
        <v>418</v>
      </c>
      <c r="P68" s="109" t="s">
        <v>419</v>
      </c>
      <c r="Q68" s="109" t="s">
        <v>153</v>
      </c>
      <c r="R68" s="108">
        <v>6</v>
      </c>
      <c r="S68" s="111" t="s">
        <v>136</v>
      </c>
      <c r="T68" s="108">
        <v>1040503</v>
      </c>
      <c r="U68" s="108">
        <v>1900</v>
      </c>
      <c r="V68" s="108">
        <v>5</v>
      </c>
      <c r="W68" s="108">
        <v>4</v>
      </c>
      <c r="X68" s="113">
        <v>2021</v>
      </c>
      <c r="Y68" s="113">
        <v>355</v>
      </c>
      <c r="Z68" s="113">
        <v>0</v>
      </c>
      <c r="AA68" s="114" t="s">
        <v>306</v>
      </c>
      <c r="AB68" s="108">
        <v>1027</v>
      </c>
      <c r="AC68" s="109" t="s">
        <v>306</v>
      </c>
      <c r="AD68" s="300" t="s">
        <v>397</v>
      </c>
      <c r="AE68" s="300" t="s">
        <v>308</v>
      </c>
      <c r="AF68" s="301">
        <f>AE68-AD68</f>
        <v>4</v>
      </c>
      <c r="AG68" s="302">
        <f>IF(AI68="SI",0,J68)</f>
        <v>2660</v>
      </c>
      <c r="AH68" s="303">
        <f>AG68*AF68</f>
        <v>10640</v>
      </c>
      <c r="AI68" s="304" t="s">
        <v>127</v>
      </c>
    </row>
    <row r="69" spans="1:35" ht="15">
      <c r="A69" s="108">
        <v>2021</v>
      </c>
      <c r="B69" s="108">
        <v>489</v>
      </c>
      <c r="C69" s="109" t="s">
        <v>325</v>
      </c>
      <c r="D69" s="297" t="s">
        <v>420</v>
      </c>
      <c r="E69" s="109" t="s">
        <v>295</v>
      </c>
      <c r="F69" s="298" t="s">
        <v>421</v>
      </c>
      <c r="G69" s="112">
        <v>5807.2</v>
      </c>
      <c r="H69" s="112">
        <v>1047.2</v>
      </c>
      <c r="I69" s="107" t="s">
        <v>118</v>
      </c>
      <c r="J69" s="112">
        <f>IF(I69="SI",G69-H69,G69)</f>
        <v>4760</v>
      </c>
      <c r="K69" s="299" t="s">
        <v>422</v>
      </c>
      <c r="L69" s="108">
        <v>2021</v>
      </c>
      <c r="M69" s="108">
        <v>5678</v>
      </c>
      <c r="N69" s="109" t="s">
        <v>217</v>
      </c>
      <c r="O69" s="111" t="s">
        <v>423</v>
      </c>
      <c r="P69" s="109" t="s">
        <v>424</v>
      </c>
      <c r="Q69" s="109" t="s">
        <v>425</v>
      </c>
      <c r="R69" s="108">
        <v>6</v>
      </c>
      <c r="S69" s="111" t="s">
        <v>136</v>
      </c>
      <c r="T69" s="108">
        <v>1040203</v>
      </c>
      <c r="U69" s="108">
        <v>1570</v>
      </c>
      <c r="V69" s="108">
        <v>5</v>
      </c>
      <c r="W69" s="108">
        <v>6</v>
      </c>
      <c r="X69" s="113">
        <v>2021</v>
      </c>
      <c r="Y69" s="113">
        <v>345</v>
      </c>
      <c r="Z69" s="113">
        <v>0</v>
      </c>
      <c r="AA69" s="114" t="s">
        <v>306</v>
      </c>
      <c r="AB69" s="108">
        <v>1026</v>
      </c>
      <c r="AC69" s="109" t="s">
        <v>306</v>
      </c>
      <c r="AD69" s="300" t="s">
        <v>426</v>
      </c>
      <c r="AE69" s="300" t="s">
        <v>308</v>
      </c>
      <c r="AF69" s="301">
        <f>AE69-AD69</f>
        <v>-6</v>
      </c>
      <c r="AG69" s="302">
        <f>IF(AI69="SI",0,J69)</f>
        <v>4760</v>
      </c>
      <c r="AH69" s="303">
        <f>AG69*AF69</f>
        <v>-28560</v>
      </c>
      <c r="AI69" s="304" t="s">
        <v>127</v>
      </c>
    </row>
    <row r="70" spans="1:35" ht="15">
      <c r="A70" s="108">
        <v>2021</v>
      </c>
      <c r="B70" s="108">
        <v>490</v>
      </c>
      <c r="C70" s="109" t="s">
        <v>325</v>
      </c>
      <c r="D70" s="297" t="s">
        <v>427</v>
      </c>
      <c r="E70" s="109" t="s">
        <v>209</v>
      </c>
      <c r="F70" s="298" t="s">
        <v>428</v>
      </c>
      <c r="G70" s="112">
        <v>169.21</v>
      </c>
      <c r="H70" s="112">
        <v>30.51</v>
      </c>
      <c r="I70" s="107" t="s">
        <v>118</v>
      </c>
      <c r="J70" s="112">
        <f>IF(I70="SI",G70-H70,G70)</f>
        <v>138.70000000000002</v>
      </c>
      <c r="K70" s="299" t="s">
        <v>429</v>
      </c>
      <c r="L70" s="108">
        <v>2021</v>
      </c>
      <c r="M70" s="108">
        <v>5628</v>
      </c>
      <c r="N70" s="109" t="s">
        <v>321</v>
      </c>
      <c r="O70" s="111" t="s">
        <v>229</v>
      </c>
      <c r="P70" s="109" t="s">
        <v>230</v>
      </c>
      <c r="Q70" s="109" t="s">
        <v>230</v>
      </c>
      <c r="R70" s="108">
        <v>6</v>
      </c>
      <c r="S70" s="111" t="s">
        <v>136</v>
      </c>
      <c r="T70" s="108">
        <v>1010203</v>
      </c>
      <c r="U70" s="108">
        <v>140</v>
      </c>
      <c r="V70" s="108">
        <v>5</v>
      </c>
      <c r="W70" s="108">
        <v>2</v>
      </c>
      <c r="X70" s="113">
        <v>2021</v>
      </c>
      <c r="Y70" s="113">
        <v>277</v>
      </c>
      <c r="Z70" s="113">
        <v>0</v>
      </c>
      <c r="AA70" s="114" t="s">
        <v>306</v>
      </c>
      <c r="AB70" s="108">
        <v>1030</v>
      </c>
      <c r="AC70" s="109" t="s">
        <v>306</v>
      </c>
      <c r="AD70" s="300" t="s">
        <v>426</v>
      </c>
      <c r="AE70" s="300" t="s">
        <v>308</v>
      </c>
      <c r="AF70" s="301">
        <f>AE70-AD70</f>
        <v>-6</v>
      </c>
      <c r="AG70" s="302">
        <f>IF(AI70="SI",0,J70)</f>
        <v>138.70000000000002</v>
      </c>
      <c r="AH70" s="303">
        <f>AG70*AF70</f>
        <v>-832.2</v>
      </c>
      <c r="AI70" s="304" t="s">
        <v>127</v>
      </c>
    </row>
    <row r="71" spans="1:35" ht="15">
      <c r="A71" s="108">
        <v>2021</v>
      </c>
      <c r="B71" s="108">
        <v>491</v>
      </c>
      <c r="C71" s="109" t="s">
        <v>325</v>
      </c>
      <c r="D71" s="297" t="s">
        <v>430</v>
      </c>
      <c r="E71" s="109" t="s">
        <v>209</v>
      </c>
      <c r="F71" s="298" t="s">
        <v>431</v>
      </c>
      <c r="G71" s="112">
        <v>119.93</v>
      </c>
      <c r="H71" s="112">
        <v>21.63</v>
      </c>
      <c r="I71" s="107" t="s">
        <v>118</v>
      </c>
      <c r="J71" s="112">
        <f>IF(I71="SI",G71-H71,G71)</f>
        <v>98.30000000000001</v>
      </c>
      <c r="K71" s="299" t="s">
        <v>432</v>
      </c>
      <c r="L71" s="108">
        <v>2021</v>
      </c>
      <c r="M71" s="108">
        <v>5654</v>
      </c>
      <c r="N71" s="109" t="s">
        <v>321</v>
      </c>
      <c r="O71" s="111" t="s">
        <v>229</v>
      </c>
      <c r="P71" s="109" t="s">
        <v>230</v>
      </c>
      <c r="Q71" s="109" t="s">
        <v>230</v>
      </c>
      <c r="R71" s="108">
        <v>6</v>
      </c>
      <c r="S71" s="111" t="s">
        <v>136</v>
      </c>
      <c r="T71" s="108">
        <v>1010203</v>
      </c>
      <c r="U71" s="108">
        <v>140</v>
      </c>
      <c r="V71" s="108">
        <v>5</v>
      </c>
      <c r="W71" s="108">
        <v>2</v>
      </c>
      <c r="X71" s="113">
        <v>2021</v>
      </c>
      <c r="Y71" s="113">
        <v>10</v>
      </c>
      <c r="Z71" s="113">
        <v>0</v>
      </c>
      <c r="AA71" s="114" t="s">
        <v>388</v>
      </c>
      <c r="AB71" s="108">
        <v>1154</v>
      </c>
      <c r="AC71" s="109" t="s">
        <v>388</v>
      </c>
      <c r="AD71" s="300" t="s">
        <v>426</v>
      </c>
      <c r="AE71" s="300" t="s">
        <v>389</v>
      </c>
      <c r="AF71" s="301">
        <f>AE71-AD71</f>
        <v>22</v>
      </c>
      <c r="AG71" s="302">
        <f>IF(AI71="SI",0,J71)</f>
        <v>98.30000000000001</v>
      </c>
      <c r="AH71" s="303">
        <f>AG71*AF71</f>
        <v>2162.6000000000004</v>
      </c>
      <c r="AI71" s="304" t="s">
        <v>127</v>
      </c>
    </row>
    <row r="72" spans="1:35" ht="15">
      <c r="A72" s="108">
        <v>2021</v>
      </c>
      <c r="B72" s="108">
        <v>492</v>
      </c>
      <c r="C72" s="109" t="s">
        <v>325</v>
      </c>
      <c r="D72" s="297" t="s">
        <v>433</v>
      </c>
      <c r="E72" s="109" t="s">
        <v>126</v>
      </c>
      <c r="F72" s="298" t="s">
        <v>434</v>
      </c>
      <c r="G72" s="112">
        <v>135.62</v>
      </c>
      <c r="H72" s="112">
        <v>24.46</v>
      </c>
      <c r="I72" s="107" t="s">
        <v>118</v>
      </c>
      <c r="J72" s="112">
        <f>IF(I72="SI",G72-H72,G72)</f>
        <v>111.16</v>
      </c>
      <c r="K72" s="299" t="s">
        <v>435</v>
      </c>
      <c r="L72" s="108">
        <v>2021</v>
      </c>
      <c r="M72" s="108">
        <v>5433</v>
      </c>
      <c r="N72" s="109" t="s">
        <v>174</v>
      </c>
      <c r="O72" s="111" t="s">
        <v>436</v>
      </c>
      <c r="P72" s="109" t="s">
        <v>437</v>
      </c>
      <c r="Q72" s="109" t="s">
        <v>153</v>
      </c>
      <c r="R72" s="108">
        <v>6</v>
      </c>
      <c r="S72" s="111" t="s">
        <v>136</v>
      </c>
      <c r="T72" s="108">
        <v>1060203</v>
      </c>
      <c r="U72" s="108">
        <v>2340</v>
      </c>
      <c r="V72" s="108">
        <v>5</v>
      </c>
      <c r="W72" s="108">
        <v>1</v>
      </c>
      <c r="X72" s="113">
        <v>2021</v>
      </c>
      <c r="Y72" s="113">
        <v>98</v>
      </c>
      <c r="Z72" s="113">
        <v>0</v>
      </c>
      <c r="AA72" s="114" t="s">
        <v>306</v>
      </c>
      <c r="AB72" s="108">
        <v>1019</v>
      </c>
      <c r="AC72" s="109" t="s">
        <v>306</v>
      </c>
      <c r="AD72" s="300" t="s">
        <v>397</v>
      </c>
      <c r="AE72" s="300" t="s">
        <v>308</v>
      </c>
      <c r="AF72" s="301">
        <f>AE72-AD72</f>
        <v>4</v>
      </c>
      <c r="AG72" s="302">
        <f>IF(AI72="SI",0,J72)</f>
        <v>111.16</v>
      </c>
      <c r="AH72" s="303">
        <f>AG72*AF72</f>
        <v>444.64</v>
      </c>
      <c r="AI72" s="304" t="s">
        <v>127</v>
      </c>
    </row>
    <row r="73" spans="1:35" ht="15">
      <c r="A73" s="108">
        <v>2021</v>
      </c>
      <c r="B73" s="108">
        <v>493</v>
      </c>
      <c r="C73" s="109" t="s">
        <v>325</v>
      </c>
      <c r="D73" s="297" t="s">
        <v>438</v>
      </c>
      <c r="E73" s="109" t="s">
        <v>126</v>
      </c>
      <c r="F73" s="298" t="s">
        <v>439</v>
      </c>
      <c r="G73" s="112">
        <v>83.7</v>
      </c>
      <c r="H73" s="112">
        <v>15.09</v>
      </c>
      <c r="I73" s="107" t="s">
        <v>118</v>
      </c>
      <c r="J73" s="112">
        <f>IF(I73="SI",G73-H73,G73)</f>
        <v>68.61</v>
      </c>
      <c r="K73" s="299" t="s">
        <v>435</v>
      </c>
      <c r="L73" s="108">
        <v>2021</v>
      </c>
      <c r="M73" s="108">
        <v>5427</v>
      </c>
      <c r="N73" s="109" t="s">
        <v>174</v>
      </c>
      <c r="O73" s="111" t="s">
        <v>436</v>
      </c>
      <c r="P73" s="109" t="s">
        <v>437</v>
      </c>
      <c r="Q73" s="109" t="s">
        <v>153</v>
      </c>
      <c r="R73" s="108">
        <v>6</v>
      </c>
      <c r="S73" s="111" t="s">
        <v>136</v>
      </c>
      <c r="T73" s="108">
        <v>1010503</v>
      </c>
      <c r="U73" s="108">
        <v>470</v>
      </c>
      <c r="V73" s="108">
        <v>5</v>
      </c>
      <c r="W73" s="108">
        <v>1</v>
      </c>
      <c r="X73" s="113">
        <v>2021</v>
      </c>
      <c r="Y73" s="113">
        <v>92</v>
      </c>
      <c r="Z73" s="113">
        <v>0</v>
      </c>
      <c r="AA73" s="114" t="s">
        <v>306</v>
      </c>
      <c r="AB73" s="108">
        <v>1014</v>
      </c>
      <c r="AC73" s="109" t="s">
        <v>306</v>
      </c>
      <c r="AD73" s="300" t="s">
        <v>397</v>
      </c>
      <c r="AE73" s="300" t="s">
        <v>308</v>
      </c>
      <c r="AF73" s="301">
        <f>AE73-AD73</f>
        <v>4</v>
      </c>
      <c r="AG73" s="302">
        <f>IF(AI73="SI",0,J73)</f>
        <v>68.61</v>
      </c>
      <c r="AH73" s="303">
        <f>AG73*AF73</f>
        <v>274.44</v>
      </c>
      <c r="AI73" s="304" t="s">
        <v>127</v>
      </c>
    </row>
    <row r="74" spans="1:35" ht="15">
      <c r="A74" s="108">
        <v>2021</v>
      </c>
      <c r="B74" s="108">
        <v>494</v>
      </c>
      <c r="C74" s="109" t="s">
        <v>325</v>
      </c>
      <c r="D74" s="297" t="s">
        <v>440</v>
      </c>
      <c r="E74" s="109" t="s">
        <v>126</v>
      </c>
      <c r="F74" s="298" t="s">
        <v>441</v>
      </c>
      <c r="G74" s="112">
        <v>221.56</v>
      </c>
      <c r="H74" s="112">
        <v>39.95</v>
      </c>
      <c r="I74" s="107" t="s">
        <v>118</v>
      </c>
      <c r="J74" s="112">
        <f>IF(I74="SI",G74-H74,G74)</f>
        <v>181.61</v>
      </c>
      <c r="K74" s="299" t="s">
        <v>435</v>
      </c>
      <c r="L74" s="108">
        <v>2021</v>
      </c>
      <c r="M74" s="108">
        <v>5428</v>
      </c>
      <c r="N74" s="109" t="s">
        <v>174</v>
      </c>
      <c r="O74" s="111" t="s">
        <v>436</v>
      </c>
      <c r="P74" s="109" t="s">
        <v>437</v>
      </c>
      <c r="Q74" s="109" t="s">
        <v>153</v>
      </c>
      <c r="R74" s="108">
        <v>6</v>
      </c>
      <c r="S74" s="111" t="s">
        <v>136</v>
      </c>
      <c r="T74" s="108">
        <v>1010503</v>
      </c>
      <c r="U74" s="108">
        <v>470</v>
      </c>
      <c r="V74" s="108">
        <v>5</v>
      </c>
      <c r="W74" s="108">
        <v>1</v>
      </c>
      <c r="X74" s="113">
        <v>2021</v>
      </c>
      <c r="Y74" s="113">
        <v>93</v>
      </c>
      <c r="Z74" s="113">
        <v>0</v>
      </c>
      <c r="AA74" s="114" t="s">
        <v>306</v>
      </c>
      <c r="AB74" s="108">
        <v>1015</v>
      </c>
      <c r="AC74" s="109" t="s">
        <v>306</v>
      </c>
      <c r="AD74" s="300" t="s">
        <v>397</v>
      </c>
      <c r="AE74" s="300" t="s">
        <v>308</v>
      </c>
      <c r="AF74" s="301">
        <f>AE74-AD74</f>
        <v>4</v>
      </c>
      <c r="AG74" s="302">
        <f>IF(AI74="SI",0,J74)</f>
        <v>181.61</v>
      </c>
      <c r="AH74" s="303">
        <f>AG74*AF74</f>
        <v>726.44</v>
      </c>
      <c r="AI74" s="304" t="s">
        <v>127</v>
      </c>
    </row>
    <row r="75" spans="1:35" ht="15">
      <c r="A75" s="108">
        <v>2021</v>
      </c>
      <c r="B75" s="108">
        <v>495</v>
      </c>
      <c r="C75" s="109" t="s">
        <v>325</v>
      </c>
      <c r="D75" s="297" t="s">
        <v>442</v>
      </c>
      <c r="E75" s="109" t="s">
        <v>126</v>
      </c>
      <c r="F75" s="298" t="s">
        <v>443</v>
      </c>
      <c r="G75" s="112">
        <v>95.53</v>
      </c>
      <c r="H75" s="112">
        <v>17.23</v>
      </c>
      <c r="I75" s="107" t="s">
        <v>118</v>
      </c>
      <c r="J75" s="112">
        <f>IF(I75="SI",G75-H75,G75)</f>
        <v>78.3</v>
      </c>
      <c r="K75" s="299" t="s">
        <v>435</v>
      </c>
      <c r="L75" s="108">
        <v>2021</v>
      </c>
      <c r="M75" s="108">
        <v>5431</v>
      </c>
      <c r="N75" s="109" t="s">
        <v>174</v>
      </c>
      <c r="O75" s="111" t="s">
        <v>436</v>
      </c>
      <c r="P75" s="109" t="s">
        <v>437</v>
      </c>
      <c r="Q75" s="109" t="s">
        <v>153</v>
      </c>
      <c r="R75" s="108">
        <v>6</v>
      </c>
      <c r="S75" s="111" t="s">
        <v>136</v>
      </c>
      <c r="T75" s="108">
        <v>1070103</v>
      </c>
      <c r="U75" s="108">
        <v>2560</v>
      </c>
      <c r="V75" s="108">
        <v>5</v>
      </c>
      <c r="W75" s="108">
        <v>1</v>
      </c>
      <c r="X75" s="113">
        <v>2021</v>
      </c>
      <c r="Y75" s="113">
        <v>101</v>
      </c>
      <c r="Z75" s="113">
        <v>0</v>
      </c>
      <c r="AA75" s="114" t="s">
        <v>306</v>
      </c>
      <c r="AB75" s="108">
        <v>1022</v>
      </c>
      <c r="AC75" s="109" t="s">
        <v>306</v>
      </c>
      <c r="AD75" s="300" t="s">
        <v>397</v>
      </c>
      <c r="AE75" s="300" t="s">
        <v>308</v>
      </c>
      <c r="AF75" s="301">
        <f>AE75-AD75</f>
        <v>4</v>
      </c>
      <c r="AG75" s="302">
        <f>IF(AI75="SI",0,J75)</f>
        <v>78.3</v>
      </c>
      <c r="AH75" s="303">
        <f>AG75*AF75</f>
        <v>313.2</v>
      </c>
      <c r="AI75" s="304" t="s">
        <v>127</v>
      </c>
    </row>
    <row r="76" spans="1:35" ht="15">
      <c r="A76" s="108">
        <v>2021</v>
      </c>
      <c r="B76" s="108">
        <v>496</v>
      </c>
      <c r="C76" s="109" t="s">
        <v>325</v>
      </c>
      <c r="D76" s="297" t="s">
        <v>444</v>
      </c>
      <c r="E76" s="109" t="s">
        <v>126</v>
      </c>
      <c r="F76" s="298" t="s">
        <v>445</v>
      </c>
      <c r="G76" s="112">
        <v>144.28</v>
      </c>
      <c r="H76" s="112">
        <v>26.02</v>
      </c>
      <c r="I76" s="107" t="s">
        <v>118</v>
      </c>
      <c r="J76" s="112">
        <f>IF(I76="SI",G76-H76,G76)</f>
        <v>118.26</v>
      </c>
      <c r="K76" s="299" t="s">
        <v>435</v>
      </c>
      <c r="L76" s="108">
        <v>2021</v>
      </c>
      <c r="M76" s="108">
        <v>5429</v>
      </c>
      <c r="N76" s="109" t="s">
        <v>174</v>
      </c>
      <c r="O76" s="111" t="s">
        <v>436</v>
      </c>
      <c r="P76" s="109" t="s">
        <v>437</v>
      </c>
      <c r="Q76" s="109" t="s">
        <v>153</v>
      </c>
      <c r="R76" s="108">
        <v>6</v>
      </c>
      <c r="S76" s="111" t="s">
        <v>136</v>
      </c>
      <c r="T76" s="108">
        <v>1060203</v>
      </c>
      <c r="U76" s="108">
        <v>2340</v>
      </c>
      <c r="V76" s="108">
        <v>10</v>
      </c>
      <c r="W76" s="108">
        <v>1</v>
      </c>
      <c r="X76" s="113">
        <v>2021</v>
      </c>
      <c r="Y76" s="113">
        <v>99</v>
      </c>
      <c r="Z76" s="113">
        <v>0</v>
      </c>
      <c r="AA76" s="114" t="s">
        <v>306</v>
      </c>
      <c r="AB76" s="108">
        <v>1020</v>
      </c>
      <c r="AC76" s="109" t="s">
        <v>306</v>
      </c>
      <c r="AD76" s="300" t="s">
        <v>397</v>
      </c>
      <c r="AE76" s="300" t="s">
        <v>308</v>
      </c>
      <c r="AF76" s="301">
        <f>AE76-AD76</f>
        <v>4</v>
      </c>
      <c r="AG76" s="302">
        <f>IF(AI76="SI",0,J76)</f>
        <v>118.26</v>
      </c>
      <c r="AH76" s="303">
        <f>AG76*AF76</f>
        <v>473.04</v>
      </c>
      <c r="AI76" s="304" t="s">
        <v>127</v>
      </c>
    </row>
    <row r="77" spans="1:35" ht="15">
      <c r="A77" s="108">
        <v>2021</v>
      </c>
      <c r="B77" s="108">
        <v>497</v>
      </c>
      <c r="C77" s="109" t="s">
        <v>325</v>
      </c>
      <c r="D77" s="297" t="s">
        <v>446</v>
      </c>
      <c r="E77" s="109" t="s">
        <v>126</v>
      </c>
      <c r="F77" s="298" t="s">
        <v>447</v>
      </c>
      <c r="G77" s="112">
        <v>150.85</v>
      </c>
      <c r="H77" s="112">
        <v>27.2</v>
      </c>
      <c r="I77" s="107" t="s">
        <v>118</v>
      </c>
      <c r="J77" s="112">
        <f>IF(I77="SI",G77-H77,G77)</f>
        <v>123.64999999999999</v>
      </c>
      <c r="K77" s="299" t="s">
        <v>435</v>
      </c>
      <c r="L77" s="108">
        <v>2021</v>
      </c>
      <c r="M77" s="108">
        <v>5432</v>
      </c>
      <c r="N77" s="109" t="s">
        <v>174</v>
      </c>
      <c r="O77" s="111" t="s">
        <v>436</v>
      </c>
      <c r="P77" s="109" t="s">
        <v>437</v>
      </c>
      <c r="Q77" s="109" t="s">
        <v>153</v>
      </c>
      <c r="R77" s="108">
        <v>6</v>
      </c>
      <c r="S77" s="111" t="s">
        <v>136</v>
      </c>
      <c r="T77" s="108">
        <v>1040203</v>
      </c>
      <c r="U77" s="108">
        <v>1570</v>
      </c>
      <c r="V77" s="108">
        <v>5</v>
      </c>
      <c r="W77" s="108">
        <v>2</v>
      </c>
      <c r="X77" s="113">
        <v>2021</v>
      </c>
      <c r="Y77" s="113">
        <v>96</v>
      </c>
      <c r="Z77" s="113">
        <v>0</v>
      </c>
      <c r="AA77" s="114" t="s">
        <v>306</v>
      </c>
      <c r="AB77" s="108">
        <v>1017</v>
      </c>
      <c r="AC77" s="109" t="s">
        <v>306</v>
      </c>
      <c r="AD77" s="300" t="s">
        <v>397</v>
      </c>
      <c r="AE77" s="300" t="s">
        <v>308</v>
      </c>
      <c r="AF77" s="301">
        <f>AE77-AD77</f>
        <v>4</v>
      </c>
      <c r="AG77" s="302">
        <f>IF(AI77="SI",0,J77)</f>
        <v>123.64999999999999</v>
      </c>
      <c r="AH77" s="303">
        <f>AG77*AF77</f>
        <v>494.59999999999997</v>
      </c>
      <c r="AI77" s="304" t="s">
        <v>127</v>
      </c>
    </row>
    <row r="78" spans="1:35" ht="15">
      <c r="A78" s="108">
        <v>2021</v>
      </c>
      <c r="B78" s="108">
        <v>498</v>
      </c>
      <c r="C78" s="109" t="s">
        <v>325</v>
      </c>
      <c r="D78" s="297" t="s">
        <v>448</v>
      </c>
      <c r="E78" s="109" t="s">
        <v>126</v>
      </c>
      <c r="F78" s="298" t="s">
        <v>449</v>
      </c>
      <c r="G78" s="112">
        <v>27.7</v>
      </c>
      <c r="H78" s="112">
        <v>4.99</v>
      </c>
      <c r="I78" s="107" t="s">
        <v>118</v>
      </c>
      <c r="J78" s="112">
        <f>IF(I78="SI",G78-H78,G78)</f>
        <v>22.71</v>
      </c>
      <c r="K78" s="299" t="s">
        <v>435</v>
      </c>
      <c r="L78" s="108">
        <v>2021</v>
      </c>
      <c r="M78" s="108">
        <v>5430</v>
      </c>
      <c r="N78" s="109" t="s">
        <v>174</v>
      </c>
      <c r="O78" s="111" t="s">
        <v>436</v>
      </c>
      <c r="P78" s="109" t="s">
        <v>437</v>
      </c>
      <c r="Q78" s="109" t="s">
        <v>153</v>
      </c>
      <c r="R78" s="108">
        <v>5</v>
      </c>
      <c r="S78" s="111" t="s">
        <v>173</v>
      </c>
      <c r="T78" s="108">
        <v>1030103</v>
      </c>
      <c r="U78" s="108">
        <v>1130</v>
      </c>
      <c r="V78" s="108">
        <v>5</v>
      </c>
      <c r="W78" s="108">
        <v>7</v>
      </c>
      <c r="X78" s="113">
        <v>2021</v>
      </c>
      <c r="Y78" s="113">
        <v>95</v>
      </c>
      <c r="Z78" s="113">
        <v>0</v>
      </c>
      <c r="AA78" s="114" t="s">
        <v>324</v>
      </c>
      <c r="AB78" s="108">
        <v>1066</v>
      </c>
      <c r="AC78" s="109" t="s">
        <v>324</v>
      </c>
      <c r="AD78" s="300" t="s">
        <v>397</v>
      </c>
      <c r="AE78" s="300" t="s">
        <v>326</v>
      </c>
      <c r="AF78" s="301">
        <f>AE78-AD78</f>
        <v>20</v>
      </c>
      <c r="AG78" s="302">
        <f>IF(AI78="SI",0,J78)</f>
        <v>22.71</v>
      </c>
      <c r="AH78" s="303">
        <f>AG78*AF78</f>
        <v>454.20000000000005</v>
      </c>
      <c r="AI78" s="304" t="s">
        <v>127</v>
      </c>
    </row>
    <row r="79" spans="1:35" ht="15">
      <c r="A79" s="108">
        <v>2021</v>
      </c>
      <c r="B79" s="108">
        <v>499</v>
      </c>
      <c r="C79" s="109" t="s">
        <v>325</v>
      </c>
      <c r="D79" s="297" t="s">
        <v>450</v>
      </c>
      <c r="E79" s="109" t="s">
        <v>126</v>
      </c>
      <c r="F79" s="298" t="s">
        <v>451</v>
      </c>
      <c r="G79" s="112">
        <v>28.04</v>
      </c>
      <c r="H79" s="112">
        <v>5.06</v>
      </c>
      <c r="I79" s="107" t="s">
        <v>118</v>
      </c>
      <c r="J79" s="112">
        <f>IF(I79="SI",G79-H79,G79)</f>
        <v>22.98</v>
      </c>
      <c r="K79" s="299" t="s">
        <v>435</v>
      </c>
      <c r="L79" s="108">
        <v>2021</v>
      </c>
      <c r="M79" s="108">
        <v>5423</v>
      </c>
      <c r="N79" s="109" t="s">
        <v>174</v>
      </c>
      <c r="O79" s="111" t="s">
        <v>436</v>
      </c>
      <c r="P79" s="109" t="s">
        <v>437</v>
      </c>
      <c r="Q79" s="109" t="s">
        <v>153</v>
      </c>
      <c r="R79" s="108">
        <v>6</v>
      </c>
      <c r="S79" s="111" t="s">
        <v>136</v>
      </c>
      <c r="T79" s="108">
        <v>1010503</v>
      </c>
      <c r="U79" s="108">
        <v>470</v>
      </c>
      <c r="V79" s="108">
        <v>5</v>
      </c>
      <c r="W79" s="108">
        <v>1</v>
      </c>
      <c r="X79" s="113">
        <v>2021</v>
      </c>
      <c r="Y79" s="113">
        <v>90</v>
      </c>
      <c r="Z79" s="113">
        <v>0</v>
      </c>
      <c r="AA79" s="114" t="s">
        <v>306</v>
      </c>
      <c r="AB79" s="108">
        <v>1013</v>
      </c>
      <c r="AC79" s="109" t="s">
        <v>306</v>
      </c>
      <c r="AD79" s="300" t="s">
        <v>452</v>
      </c>
      <c r="AE79" s="300" t="s">
        <v>308</v>
      </c>
      <c r="AF79" s="301">
        <f>AE79-AD79</f>
        <v>5</v>
      </c>
      <c r="AG79" s="302">
        <f>IF(AI79="SI",0,J79)</f>
        <v>22.98</v>
      </c>
      <c r="AH79" s="303">
        <f>AG79*AF79</f>
        <v>114.9</v>
      </c>
      <c r="AI79" s="304" t="s">
        <v>127</v>
      </c>
    </row>
    <row r="80" spans="1:35" ht="15">
      <c r="A80" s="108">
        <v>2021</v>
      </c>
      <c r="B80" s="108">
        <v>500</v>
      </c>
      <c r="C80" s="109" t="s">
        <v>325</v>
      </c>
      <c r="D80" s="297" t="s">
        <v>453</v>
      </c>
      <c r="E80" s="109" t="s">
        <v>126</v>
      </c>
      <c r="F80" s="298" t="s">
        <v>454</v>
      </c>
      <c r="G80" s="112">
        <v>21.71</v>
      </c>
      <c r="H80" s="112">
        <v>2.18</v>
      </c>
      <c r="I80" s="107" t="s">
        <v>118</v>
      </c>
      <c r="J80" s="112">
        <f>IF(I80="SI",G80-H80,G80)</f>
        <v>19.53</v>
      </c>
      <c r="K80" s="299" t="s">
        <v>435</v>
      </c>
      <c r="L80" s="108">
        <v>2021</v>
      </c>
      <c r="M80" s="108">
        <v>5420</v>
      </c>
      <c r="N80" s="109" t="s">
        <v>174</v>
      </c>
      <c r="O80" s="111" t="s">
        <v>436</v>
      </c>
      <c r="P80" s="109" t="s">
        <v>437</v>
      </c>
      <c r="Q80" s="109" t="s">
        <v>153</v>
      </c>
      <c r="R80" s="108">
        <v>6</v>
      </c>
      <c r="S80" s="111" t="s">
        <v>136</v>
      </c>
      <c r="T80" s="108">
        <v>1010503</v>
      </c>
      <c r="U80" s="108">
        <v>470</v>
      </c>
      <c r="V80" s="108">
        <v>5</v>
      </c>
      <c r="W80" s="108">
        <v>1</v>
      </c>
      <c r="X80" s="113">
        <v>2021</v>
      </c>
      <c r="Y80" s="113">
        <v>94</v>
      </c>
      <c r="Z80" s="113">
        <v>0</v>
      </c>
      <c r="AA80" s="114" t="s">
        <v>306</v>
      </c>
      <c r="AB80" s="108">
        <v>1016</v>
      </c>
      <c r="AC80" s="109" t="s">
        <v>306</v>
      </c>
      <c r="AD80" s="300" t="s">
        <v>452</v>
      </c>
      <c r="AE80" s="300" t="s">
        <v>308</v>
      </c>
      <c r="AF80" s="301">
        <f>AE80-AD80</f>
        <v>5</v>
      </c>
      <c r="AG80" s="302">
        <f>IF(AI80="SI",0,J80)</f>
        <v>19.53</v>
      </c>
      <c r="AH80" s="303">
        <f>AG80*AF80</f>
        <v>97.65</v>
      </c>
      <c r="AI80" s="304" t="s">
        <v>127</v>
      </c>
    </row>
    <row r="81" spans="1:35" ht="15">
      <c r="A81" s="108">
        <v>2021</v>
      </c>
      <c r="B81" s="108">
        <v>501</v>
      </c>
      <c r="C81" s="109" t="s">
        <v>325</v>
      </c>
      <c r="D81" s="297" t="s">
        <v>455</v>
      </c>
      <c r="E81" s="109" t="s">
        <v>126</v>
      </c>
      <c r="F81" s="298" t="s">
        <v>456</v>
      </c>
      <c r="G81" s="112">
        <v>126.07</v>
      </c>
      <c r="H81" s="112">
        <v>22.73</v>
      </c>
      <c r="I81" s="107" t="s">
        <v>118</v>
      </c>
      <c r="J81" s="112">
        <f>IF(I81="SI",G81-H81,G81)</f>
        <v>103.33999999999999</v>
      </c>
      <c r="K81" s="299" t="s">
        <v>435</v>
      </c>
      <c r="L81" s="108">
        <v>2021</v>
      </c>
      <c r="M81" s="108">
        <v>5422</v>
      </c>
      <c r="N81" s="109" t="s">
        <v>174</v>
      </c>
      <c r="O81" s="111" t="s">
        <v>436</v>
      </c>
      <c r="P81" s="109" t="s">
        <v>437</v>
      </c>
      <c r="Q81" s="109" t="s">
        <v>153</v>
      </c>
      <c r="R81" s="108">
        <v>6</v>
      </c>
      <c r="S81" s="111" t="s">
        <v>136</v>
      </c>
      <c r="T81" s="108">
        <v>1040303</v>
      </c>
      <c r="U81" s="108">
        <v>1680</v>
      </c>
      <c r="V81" s="108">
        <v>5</v>
      </c>
      <c r="W81" s="108">
        <v>2</v>
      </c>
      <c r="X81" s="113">
        <v>2021</v>
      </c>
      <c r="Y81" s="113">
        <v>97</v>
      </c>
      <c r="Z81" s="113">
        <v>0</v>
      </c>
      <c r="AA81" s="114" t="s">
        <v>306</v>
      </c>
      <c r="AB81" s="108">
        <v>1018</v>
      </c>
      <c r="AC81" s="109" t="s">
        <v>306</v>
      </c>
      <c r="AD81" s="300" t="s">
        <v>452</v>
      </c>
      <c r="AE81" s="300" t="s">
        <v>308</v>
      </c>
      <c r="AF81" s="301">
        <f>AE81-AD81</f>
        <v>5</v>
      </c>
      <c r="AG81" s="302">
        <f>IF(AI81="SI",0,J81)</f>
        <v>103.33999999999999</v>
      </c>
      <c r="AH81" s="303">
        <f>AG81*AF81</f>
        <v>516.6999999999999</v>
      </c>
      <c r="AI81" s="304" t="s">
        <v>127</v>
      </c>
    </row>
    <row r="82" spans="1:35" ht="15">
      <c r="A82" s="108">
        <v>2021</v>
      </c>
      <c r="B82" s="108">
        <v>502</v>
      </c>
      <c r="C82" s="109" t="s">
        <v>325</v>
      </c>
      <c r="D82" s="297" t="s">
        <v>457</v>
      </c>
      <c r="E82" s="109" t="s">
        <v>126</v>
      </c>
      <c r="F82" s="298" t="s">
        <v>458</v>
      </c>
      <c r="G82" s="112">
        <v>28.93</v>
      </c>
      <c r="H82" s="112">
        <v>5.22</v>
      </c>
      <c r="I82" s="107" t="s">
        <v>118</v>
      </c>
      <c r="J82" s="112">
        <f>IF(I82="SI",G82-H82,G82)</f>
        <v>23.71</v>
      </c>
      <c r="K82" s="299" t="s">
        <v>435</v>
      </c>
      <c r="L82" s="108">
        <v>2021</v>
      </c>
      <c r="M82" s="108">
        <v>5419</v>
      </c>
      <c r="N82" s="109" t="s">
        <v>174</v>
      </c>
      <c r="O82" s="111" t="s">
        <v>436</v>
      </c>
      <c r="P82" s="109" t="s">
        <v>437</v>
      </c>
      <c r="Q82" s="109" t="s">
        <v>153</v>
      </c>
      <c r="R82" s="108">
        <v>6</v>
      </c>
      <c r="S82" s="111" t="s">
        <v>136</v>
      </c>
      <c r="T82" s="108">
        <v>1070103</v>
      </c>
      <c r="U82" s="108">
        <v>2560</v>
      </c>
      <c r="V82" s="108">
        <v>5</v>
      </c>
      <c r="W82" s="108">
        <v>1</v>
      </c>
      <c r="X82" s="113">
        <v>2021</v>
      </c>
      <c r="Y82" s="113">
        <v>100</v>
      </c>
      <c r="Z82" s="113">
        <v>0</v>
      </c>
      <c r="AA82" s="114" t="s">
        <v>306</v>
      </c>
      <c r="AB82" s="108">
        <v>1021</v>
      </c>
      <c r="AC82" s="109" t="s">
        <v>306</v>
      </c>
      <c r="AD82" s="300" t="s">
        <v>452</v>
      </c>
      <c r="AE82" s="300" t="s">
        <v>308</v>
      </c>
      <c r="AF82" s="301">
        <f>AE82-AD82</f>
        <v>5</v>
      </c>
      <c r="AG82" s="302">
        <f>IF(AI82="SI",0,J82)</f>
        <v>23.71</v>
      </c>
      <c r="AH82" s="303">
        <f>AG82*AF82</f>
        <v>118.55000000000001</v>
      </c>
      <c r="AI82" s="304" t="s">
        <v>127</v>
      </c>
    </row>
    <row r="83" spans="1:35" ht="15">
      <c r="A83" s="108">
        <v>2021</v>
      </c>
      <c r="B83" s="108">
        <v>503</v>
      </c>
      <c r="C83" s="109" t="s">
        <v>325</v>
      </c>
      <c r="D83" s="297" t="s">
        <v>459</v>
      </c>
      <c r="E83" s="109" t="s">
        <v>126</v>
      </c>
      <c r="F83" s="298" t="s">
        <v>460</v>
      </c>
      <c r="G83" s="112">
        <v>518.82</v>
      </c>
      <c r="H83" s="112">
        <v>93.56</v>
      </c>
      <c r="I83" s="107" t="s">
        <v>118</v>
      </c>
      <c r="J83" s="112">
        <f>IF(I83="SI",G83-H83,G83)</f>
        <v>425.26000000000005</v>
      </c>
      <c r="K83" s="299" t="s">
        <v>435</v>
      </c>
      <c r="L83" s="108">
        <v>2021</v>
      </c>
      <c r="M83" s="108">
        <v>5421</v>
      </c>
      <c r="N83" s="109" t="s">
        <v>174</v>
      </c>
      <c r="O83" s="111" t="s">
        <v>436</v>
      </c>
      <c r="P83" s="109" t="s">
        <v>437</v>
      </c>
      <c r="Q83" s="109" t="s">
        <v>153</v>
      </c>
      <c r="R83" s="108">
        <v>6</v>
      </c>
      <c r="S83" s="111" t="s">
        <v>136</v>
      </c>
      <c r="T83" s="108">
        <v>1010203</v>
      </c>
      <c r="U83" s="108">
        <v>140</v>
      </c>
      <c r="V83" s="108">
        <v>5</v>
      </c>
      <c r="W83" s="108">
        <v>3</v>
      </c>
      <c r="X83" s="113">
        <v>2021</v>
      </c>
      <c r="Y83" s="113">
        <v>89</v>
      </c>
      <c r="Z83" s="113">
        <v>0</v>
      </c>
      <c r="AA83" s="114" t="s">
        <v>306</v>
      </c>
      <c r="AB83" s="108">
        <v>1012</v>
      </c>
      <c r="AC83" s="109" t="s">
        <v>306</v>
      </c>
      <c r="AD83" s="300" t="s">
        <v>452</v>
      </c>
      <c r="AE83" s="300" t="s">
        <v>308</v>
      </c>
      <c r="AF83" s="301">
        <f>AE83-AD83</f>
        <v>5</v>
      </c>
      <c r="AG83" s="302">
        <f>IF(AI83="SI",0,J83)</f>
        <v>425.26000000000005</v>
      </c>
      <c r="AH83" s="303">
        <f>AG83*AF83</f>
        <v>2126.3</v>
      </c>
      <c r="AI83" s="304" t="s">
        <v>127</v>
      </c>
    </row>
    <row r="84" spans="1:35" ht="15">
      <c r="A84" s="108">
        <v>2021</v>
      </c>
      <c r="B84" s="108">
        <v>504</v>
      </c>
      <c r="C84" s="109" t="s">
        <v>325</v>
      </c>
      <c r="D84" s="297" t="s">
        <v>461</v>
      </c>
      <c r="E84" s="109" t="s">
        <v>126</v>
      </c>
      <c r="F84" s="298" t="s">
        <v>462</v>
      </c>
      <c r="G84" s="112">
        <v>5735.31</v>
      </c>
      <c r="H84" s="112">
        <v>1034.24</v>
      </c>
      <c r="I84" s="107" t="s">
        <v>118</v>
      </c>
      <c r="J84" s="112">
        <f>IF(I84="SI",G84-H84,G84)</f>
        <v>4701.070000000001</v>
      </c>
      <c r="K84" s="299" t="s">
        <v>435</v>
      </c>
      <c r="L84" s="108">
        <v>2021</v>
      </c>
      <c r="M84" s="108">
        <v>5424</v>
      </c>
      <c r="N84" s="109" t="s">
        <v>174</v>
      </c>
      <c r="O84" s="111" t="s">
        <v>436</v>
      </c>
      <c r="P84" s="109" t="s">
        <v>437</v>
      </c>
      <c r="Q84" s="109" t="s">
        <v>153</v>
      </c>
      <c r="R84" s="108">
        <v>6</v>
      </c>
      <c r="S84" s="111" t="s">
        <v>136</v>
      </c>
      <c r="T84" s="108">
        <v>1080203</v>
      </c>
      <c r="U84" s="108">
        <v>2890</v>
      </c>
      <c r="V84" s="108">
        <v>5</v>
      </c>
      <c r="W84" s="108">
        <v>1</v>
      </c>
      <c r="X84" s="113">
        <v>2021</v>
      </c>
      <c r="Y84" s="113">
        <v>102</v>
      </c>
      <c r="Z84" s="113">
        <v>0</v>
      </c>
      <c r="AA84" s="114" t="s">
        <v>306</v>
      </c>
      <c r="AB84" s="108">
        <v>1023</v>
      </c>
      <c r="AC84" s="109" t="s">
        <v>306</v>
      </c>
      <c r="AD84" s="300" t="s">
        <v>452</v>
      </c>
      <c r="AE84" s="300" t="s">
        <v>308</v>
      </c>
      <c r="AF84" s="301">
        <f>AE84-AD84</f>
        <v>5</v>
      </c>
      <c r="AG84" s="302">
        <f>IF(AI84="SI",0,J84)</f>
        <v>4701.070000000001</v>
      </c>
      <c r="AH84" s="303">
        <f>AG84*AF84</f>
        <v>23505.350000000002</v>
      </c>
      <c r="AI84" s="304" t="s">
        <v>127</v>
      </c>
    </row>
    <row r="85" spans="1:35" ht="15">
      <c r="A85" s="108">
        <v>2021</v>
      </c>
      <c r="B85" s="108">
        <v>505</v>
      </c>
      <c r="C85" s="109" t="s">
        <v>306</v>
      </c>
      <c r="D85" s="297" t="s">
        <v>463</v>
      </c>
      <c r="E85" s="109" t="s">
        <v>325</v>
      </c>
      <c r="F85" s="298" t="s">
        <v>464</v>
      </c>
      <c r="G85" s="112">
        <v>120.96</v>
      </c>
      <c r="H85" s="112">
        <v>21.81</v>
      </c>
      <c r="I85" s="107" t="s">
        <v>118</v>
      </c>
      <c r="J85" s="112">
        <f>IF(I85="SI",G85-H85,G85)</f>
        <v>99.14999999999999</v>
      </c>
      <c r="K85" s="299" t="s">
        <v>153</v>
      </c>
      <c r="L85" s="108">
        <v>2021</v>
      </c>
      <c r="M85" s="108">
        <v>6047</v>
      </c>
      <c r="N85" s="109" t="s">
        <v>465</v>
      </c>
      <c r="O85" s="111" t="s">
        <v>319</v>
      </c>
      <c r="P85" s="109" t="s">
        <v>320</v>
      </c>
      <c r="Q85" s="109" t="s">
        <v>320</v>
      </c>
      <c r="R85" s="108">
        <v>6</v>
      </c>
      <c r="S85" s="111" t="s">
        <v>136</v>
      </c>
      <c r="T85" s="108">
        <v>1040502</v>
      </c>
      <c r="U85" s="108">
        <v>1890</v>
      </c>
      <c r="V85" s="108">
        <v>15</v>
      </c>
      <c r="W85" s="108">
        <v>1</v>
      </c>
      <c r="X85" s="113">
        <v>2021</v>
      </c>
      <c r="Y85" s="113">
        <v>384</v>
      </c>
      <c r="Z85" s="113">
        <v>0</v>
      </c>
      <c r="AA85" s="114" t="s">
        <v>306</v>
      </c>
      <c r="AB85" s="108">
        <v>1031</v>
      </c>
      <c r="AC85" s="109" t="s">
        <v>306</v>
      </c>
      <c r="AD85" s="300" t="s">
        <v>466</v>
      </c>
      <c r="AE85" s="300" t="s">
        <v>308</v>
      </c>
      <c r="AF85" s="301">
        <f>AE85-AD85</f>
        <v>-27</v>
      </c>
      <c r="AG85" s="302">
        <f>IF(AI85="SI",0,J85)</f>
        <v>99.14999999999999</v>
      </c>
      <c r="AH85" s="303">
        <f>AG85*AF85</f>
        <v>-2677.0499999999997</v>
      </c>
      <c r="AI85" s="304" t="s">
        <v>127</v>
      </c>
    </row>
    <row r="86" spans="1:35" ht="15">
      <c r="A86" s="108">
        <v>2021</v>
      </c>
      <c r="B86" s="108">
        <v>506</v>
      </c>
      <c r="C86" s="109" t="s">
        <v>306</v>
      </c>
      <c r="D86" s="297" t="s">
        <v>467</v>
      </c>
      <c r="E86" s="109" t="s">
        <v>325</v>
      </c>
      <c r="F86" s="298" t="s">
        <v>464</v>
      </c>
      <c r="G86" s="112">
        <v>120.96</v>
      </c>
      <c r="H86" s="112">
        <v>21.81</v>
      </c>
      <c r="I86" s="107" t="s">
        <v>118</v>
      </c>
      <c r="J86" s="112">
        <f>IF(I86="SI",G86-H86,G86)</f>
        <v>99.14999999999999</v>
      </c>
      <c r="K86" s="299" t="s">
        <v>153</v>
      </c>
      <c r="L86" s="108">
        <v>2021</v>
      </c>
      <c r="M86" s="108">
        <v>6046</v>
      </c>
      <c r="N86" s="109" t="s">
        <v>465</v>
      </c>
      <c r="O86" s="111" t="s">
        <v>319</v>
      </c>
      <c r="P86" s="109" t="s">
        <v>320</v>
      </c>
      <c r="Q86" s="109" t="s">
        <v>320</v>
      </c>
      <c r="R86" s="108">
        <v>6</v>
      </c>
      <c r="S86" s="111" t="s">
        <v>136</v>
      </c>
      <c r="T86" s="108">
        <v>1040502</v>
      </c>
      <c r="U86" s="108">
        <v>1890</v>
      </c>
      <c r="V86" s="108">
        <v>15</v>
      </c>
      <c r="W86" s="108">
        <v>1</v>
      </c>
      <c r="X86" s="113">
        <v>2021</v>
      </c>
      <c r="Y86" s="113">
        <v>384</v>
      </c>
      <c r="Z86" s="113">
        <v>0</v>
      </c>
      <c r="AA86" s="114" t="s">
        <v>306</v>
      </c>
      <c r="AB86" s="108">
        <v>1031</v>
      </c>
      <c r="AC86" s="109" t="s">
        <v>306</v>
      </c>
      <c r="AD86" s="300" t="s">
        <v>466</v>
      </c>
      <c r="AE86" s="300" t="s">
        <v>308</v>
      </c>
      <c r="AF86" s="301">
        <f>AE86-AD86</f>
        <v>-27</v>
      </c>
      <c r="AG86" s="302">
        <f>IF(AI86="SI",0,J86)</f>
        <v>99.14999999999999</v>
      </c>
      <c r="AH86" s="303">
        <f>AG86*AF86</f>
        <v>-2677.0499999999997</v>
      </c>
      <c r="AI86" s="304" t="s">
        <v>127</v>
      </c>
    </row>
    <row r="87" spans="1:35" ht="15">
      <c r="A87" s="108">
        <v>2021</v>
      </c>
      <c r="B87" s="108">
        <v>507</v>
      </c>
      <c r="C87" s="109" t="s">
        <v>379</v>
      </c>
      <c r="D87" s="297" t="s">
        <v>468</v>
      </c>
      <c r="E87" s="109" t="s">
        <v>452</v>
      </c>
      <c r="F87" s="298" t="s">
        <v>469</v>
      </c>
      <c r="G87" s="112">
        <v>81.22</v>
      </c>
      <c r="H87" s="112">
        <v>0</v>
      </c>
      <c r="I87" s="107" t="s">
        <v>127</v>
      </c>
      <c r="J87" s="112">
        <f>IF(I87="SI",G87-H87,G87)</f>
        <v>81.22</v>
      </c>
      <c r="K87" s="299" t="s">
        <v>153</v>
      </c>
      <c r="L87" s="108">
        <v>2021</v>
      </c>
      <c r="M87" s="108">
        <v>6027</v>
      </c>
      <c r="N87" s="109" t="s">
        <v>397</v>
      </c>
      <c r="O87" s="111" t="s">
        <v>470</v>
      </c>
      <c r="P87" s="109" t="s">
        <v>471</v>
      </c>
      <c r="Q87" s="109" t="s">
        <v>471</v>
      </c>
      <c r="R87" s="108">
        <v>6</v>
      </c>
      <c r="S87" s="111" t="s">
        <v>136</v>
      </c>
      <c r="T87" s="108">
        <v>1040502</v>
      </c>
      <c r="U87" s="108">
        <v>1890</v>
      </c>
      <c r="V87" s="108">
        <v>10</v>
      </c>
      <c r="W87" s="108">
        <v>1</v>
      </c>
      <c r="X87" s="113">
        <v>2021</v>
      </c>
      <c r="Y87" s="113">
        <v>435</v>
      </c>
      <c r="Z87" s="113">
        <v>0</v>
      </c>
      <c r="AA87" s="114" t="s">
        <v>388</v>
      </c>
      <c r="AB87" s="108">
        <v>1118</v>
      </c>
      <c r="AC87" s="109" t="s">
        <v>388</v>
      </c>
      <c r="AD87" s="300" t="s">
        <v>388</v>
      </c>
      <c r="AE87" s="300" t="s">
        <v>389</v>
      </c>
      <c r="AF87" s="301">
        <f>AE87-AD87</f>
        <v>3</v>
      </c>
      <c r="AG87" s="302">
        <f>IF(AI87="SI",0,J87)</f>
        <v>81.22</v>
      </c>
      <c r="AH87" s="303">
        <f>AG87*AF87</f>
        <v>243.66</v>
      </c>
      <c r="AI87" s="304" t="s">
        <v>127</v>
      </c>
    </row>
    <row r="88" spans="1:35" ht="15">
      <c r="A88" s="108">
        <v>2021</v>
      </c>
      <c r="B88" s="108">
        <v>508</v>
      </c>
      <c r="C88" s="109" t="s">
        <v>379</v>
      </c>
      <c r="D88" s="297" t="s">
        <v>472</v>
      </c>
      <c r="E88" s="109" t="s">
        <v>465</v>
      </c>
      <c r="F88" s="298" t="s">
        <v>473</v>
      </c>
      <c r="G88" s="112">
        <v>81.22</v>
      </c>
      <c r="H88" s="112">
        <v>0</v>
      </c>
      <c r="I88" s="107" t="s">
        <v>127</v>
      </c>
      <c r="J88" s="112">
        <f>IF(I88="SI",G88-H88,G88)</f>
        <v>81.22</v>
      </c>
      <c r="K88" s="299" t="s">
        <v>153</v>
      </c>
      <c r="L88" s="108">
        <v>2021</v>
      </c>
      <c r="M88" s="108">
        <v>6087</v>
      </c>
      <c r="N88" s="109" t="s">
        <v>308</v>
      </c>
      <c r="O88" s="111" t="s">
        <v>474</v>
      </c>
      <c r="P88" s="109" t="s">
        <v>475</v>
      </c>
      <c r="Q88" s="109" t="s">
        <v>153</v>
      </c>
      <c r="R88" s="108">
        <v>6</v>
      </c>
      <c r="S88" s="111" t="s">
        <v>136</v>
      </c>
      <c r="T88" s="108">
        <v>1040502</v>
      </c>
      <c r="U88" s="108">
        <v>1890</v>
      </c>
      <c r="V88" s="108">
        <v>10</v>
      </c>
      <c r="W88" s="108">
        <v>1</v>
      </c>
      <c r="X88" s="113">
        <v>2021</v>
      </c>
      <c r="Y88" s="113">
        <v>435</v>
      </c>
      <c r="Z88" s="113">
        <v>0</v>
      </c>
      <c r="AA88" s="114" t="s">
        <v>388</v>
      </c>
      <c r="AB88" s="108">
        <v>1122</v>
      </c>
      <c r="AC88" s="109" t="s">
        <v>388</v>
      </c>
      <c r="AD88" s="300" t="s">
        <v>466</v>
      </c>
      <c r="AE88" s="300" t="s">
        <v>389</v>
      </c>
      <c r="AF88" s="301">
        <f>AE88-AD88</f>
        <v>1</v>
      </c>
      <c r="AG88" s="302">
        <f>IF(AI88="SI",0,J88)</f>
        <v>81.22</v>
      </c>
      <c r="AH88" s="303">
        <f>AG88*AF88</f>
        <v>81.22</v>
      </c>
      <c r="AI88" s="304" t="s">
        <v>127</v>
      </c>
    </row>
    <row r="89" spans="1:35" ht="15">
      <c r="A89" s="108">
        <v>2021</v>
      </c>
      <c r="B89" s="108">
        <v>509</v>
      </c>
      <c r="C89" s="109" t="s">
        <v>379</v>
      </c>
      <c r="D89" s="297" t="s">
        <v>476</v>
      </c>
      <c r="E89" s="109" t="s">
        <v>477</v>
      </c>
      <c r="F89" s="298" t="s">
        <v>473</v>
      </c>
      <c r="G89" s="112">
        <v>49.56</v>
      </c>
      <c r="H89" s="112">
        <v>0</v>
      </c>
      <c r="I89" s="107" t="s">
        <v>127</v>
      </c>
      <c r="J89" s="112">
        <f>IF(I89="SI",G89-H89,G89)</f>
        <v>49.56</v>
      </c>
      <c r="K89" s="299" t="s">
        <v>153</v>
      </c>
      <c r="L89" s="108">
        <v>2021</v>
      </c>
      <c r="M89" s="108">
        <v>5874</v>
      </c>
      <c r="N89" s="109" t="s">
        <v>293</v>
      </c>
      <c r="O89" s="111" t="s">
        <v>478</v>
      </c>
      <c r="P89" s="109" t="s">
        <v>479</v>
      </c>
      <c r="Q89" s="109" t="s">
        <v>479</v>
      </c>
      <c r="R89" s="108">
        <v>6</v>
      </c>
      <c r="S89" s="111" t="s">
        <v>136</v>
      </c>
      <c r="T89" s="108">
        <v>1040502</v>
      </c>
      <c r="U89" s="108">
        <v>1890</v>
      </c>
      <c r="V89" s="108">
        <v>10</v>
      </c>
      <c r="W89" s="108">
        <v>1</v>
      </c>
      <c r="X89" s="113">
        <v>2021</v>
      </c>
      <c r="Y89" s="113">
        <v>435</v>
      </c>
      <c r="Z89" s="113">
        <v>0</v>
      </c>
      <c r="AA89" s="114" t="s">
        <v>388</v>
      </c>
      <c r="AB89" s="108">
        <v>1140</v>
      </c>
      <c r="AC89" s="109" t="s">
        <v>388</v>
      </c>
      <c r="AD89" s="300" t="s">
        <v>480</v>
      </c>
      <c r="AE89" s="300" t="s">
        <v>389</v>
      </c>
      <c r="AF89" s="301">
        <f>AE89-AD89</f>
        <v>11</v>
      </c>
      <c r="AG89" s="302">
        <f>IF(AI89="SI",0,J89)</f>
        <v>49.56</v>
      </c>
      <c r="AH89" s="303">
        <f>AG89*AF89</f>
        <v>545.1600000000001</v>
      </c>
      <c r="AI89" s="304" t="s">
        <v>127</v>
      </c>
    </row>
    <row r="90" spans="1:35" ht="15">
      <c r="A90" s="108">
        <v>2021</v>
      </c>
      <c r="B90" s="108">
        <v>510</v>
      </c>
      <c r="C90" s="109" t="s">
        <v>379</v>
      </c>
      <c r="D90" s="297" t="s">
        <v>481</v>
      </c>
      <c r="E90" s="109" t="s">
        <v>307</v>
      </c>
      <c r="F90" s="298" t="s">
        <v>482</v>
      </c>
      <c r="G90" s="112">
        <v>793.3</v>
      </c>
      <c r="H90" s="112">
        <v>0</v>
      </c>
      <c r="I90" s="107" t="s">
        <v>127</v>
      </c>
      <c r="J90" s="112">
        <f>IF(I90="SI",G90-H90,G90)</f>
        <v>793.3</v>
      </c>
      <c r="K90" s="299" t="s">
        <v>367</v>
      </c>
      <c r="L90" s="108">
        <v>2021</v>
      </c>
      <c r="M90" s="108">
        <v>6022</v>
      </c>
      <c r="N90" s="109" t="s">
        <v>397</v>
      </c>
      <c r="O90" s="111" t="s">
        <v>483</v>
      </c>
      <c r="P90" s="109" t="s">
        <v>484</v>
      </c>
      <c r="Q90" s="109" t="s">
        <v>484</v>
      </c>
      <c r="R90" s="108">
        <v>2</v>
      </c>
      <c r="S90" s="111" t="s">
        <v>266</v>
      </c>
      <c r="T90" s="108">
        <v>1050102</v>
      </c>
      <c r="U90" s="108">
        <v>2000</v>
      </c>
      <c r="V90" s="108">
        <v>10</v>
      </c>
      <c r="W90" s="108">
        <v>1</v>
      </c>
      <c r="X90" s="113">
        <v>2021</v>
      </c>
      <c r="Y90" s="113">
        <v>378</v>
      </c>
      <c r="Z90" s="113">
        <v>0</v>
      </c>
      <c r="AA90" s="114" t="s">
        <v>370</v>
      </c>
      <c r="AB90" s="108">
        <v>1061</v>
      </c>
      <c r="AC90" s="109" t="s">
        <v>370</v>
      </c>
      <c r="AD90" s="300" t="s">
        <v>388</v>
      </c>
      <c r="AE90" s="300" t="s">
        <v>364</v>
      </c>
      <c r="AF90" s="301">
        <f>AE90-AD90</f>
        <v>-11</v>
      </c>
      <c r="AG90" s="302">
        <f>IF(AI90="SI",0,J90)</f>
        <v>793.3</v>
      </c>
      <c r="AH90" s="303">
        <f>AG90*AF90</f>
        <v>-8726.3</v>
      </c>
      <c r="AI90" s="304" t="s">
        <v>127</v>
      </c>
    </row>
    <row r="91" spans="1:35" ht="15">
      <c r="A91" s="108">
        <v>2021</v>
      </c>
      <c r="B91" s="108">
        <v>511</v>
      </c>
      <c r="C91" s="109" t="s">
        <v>379</v>
      </c>
      <c r="D91" s="297" t="s">
        <v>485</v>
      </c>
      <c r="E91" s="109" t="s">
        <v>452</v>
      </c>
      <c r="F91" s="298" t="s">
        <v>482</v>
      </c>
      <c r="G91" s="112">
        <v>1043.58</v>
      </c>
      <c r="H91" s="112">
        <v>0</v>
      </c>
      <c r="I91" s="107" t="s">
        <v>127</v>
      </c>
      <c r="J91" s="112">
        <f>IF(I91="SI",G91-H91,G91)</f>
        <v>1043.58</v>
      </c>
      <c r="K91" s="299" t="s">
        <v>367</v>
      </c>
      <c r="L91" s="108">
        <v>2021</v>
      </c>
      <c r="M91" s="108">
        <v>6088</v>
      </c>
      <c r="N91" s="109" t="s">
        <v>308</v>
      </c>
      <c r="O91" s="111" t="s">
        <v>486</v>
      </c>
      <c r="P91" s="109" t="s">
        <v>487</v>
      </c>
      <c r="Q91" s="109" t="s">
        <v>487</v>
      </c>
      <c r="R91" s="108">
        <v>2</v>
      </c>
      <c r="S91" s="111" t="s">
        <v>266</v>
      </c>
      <c r="T91" s="108">
        <v>1050102</v>
      </c>
      <c r="U91" s="108">
        <v>2000</v>
      </c>
      <c r="V91" s="108">
        <v>10</v>
      </c>
      <c r="W91" s="108">
        <v>1</v>
      </c>
      <c r="X91" s="113">
        <v>2021</v>
      </c>
      <c r="Y91" s="113">
        <v>378</v>
      </c>
      <c r="Z91" s="113">
        <v>0</v>
      </c>
      <c r="AA91" s="114" t="s">
        <v>370</v>
      </c>
      <c r="AB91" s="108">
        <v>1063</v>
      </c>
      <c r="AC91" s="109" t="s">
        <v>370</v>
      </c>
      <c r="AD91" s="300" t="s">
        <v>389</v>
      </c>
      <c r="AE91" s="300" t="s">
        <v>364</v>
      </c>
      <c r="AF91" s="301">
        <f>AE91-AD91</f>
        <v>-14</v>
      </c>
      <c r="AG91" s="302">
        <f>IF(AI91="SI",0,J91)</f>
        <v>1043.58</v>
      </c>
      <c r="AH91" s="303">
        <f>AG91*AF91</f>
        <v>-14610.119999999999</v>
      </c>
      <c r="AI91" s="304" t="s">
        <v>127</v>
      </c>
    </row>
    <row r="92" spans="1:35" ht="15">
      <c r="A92" s="108">
        <v>2021</v>
      </c>
      <c r="B92" s="108">
        <v>512</v>
      </c>
      <c r="C92" s="109" t="s">
        <v>379</v>
      </c>
      <c r="D92" s="297" t="s">
        <v>488</v>
      </c>
      <c r="E92" s="109" t="s">
        <v>308</v>
      </c>
      <c r="F92" s="298" t="s">
        <v>464</v>
      </c>
      <c r="G92" s="112">
        <v>120.96</v>
      </c>
      <c r="H92" s="112">
        <v>21.81</v>
      </c>
      <c r="I92" s="107" t="s">
        <v>118</v>
      </c>
      <c r="J92" s="112">
        <f>IF(I92="SI",G92-H92,G92)</f>
        <v>99.14999999999999</v>
      </c>
      <c r="K92" s="299" t="s">
        <v>153</v>
      </c>
      <c r="L92" s="108">
        <v>2021</v>
      </c>
      <c r="M92" s="108">
        <v>6119</v>
      </c>
      <c r="N92" s="109" t="s">
        <v>344</v>
      </c>
      <c r="O92" s="111" t="s">
        <v>319</v>
      </c>
      <c r="P92" s="109" t="s">
        <v>320</v>
      </c>
      <c r="Q92" s="109" t="s">
        <v>320</v>
      </c>
      <c r="R92" s="108">
        <v>6</v>
      </c>
      <c r="S92" s="111" t="s">
        <v>136</v>
      </c>
      <c r="T92" s="108">
        <v>1040502</v>
      </c>
      <c r="U92" s="108">
        <v>1890</v>
      </c>
      <c r="V92" s="108">
        <v>15</v>
      </c>
      <c r="W92" s="108">
        <v>1</v>
      </c>
      <c r="X92" s="113">
        <v>2021</v>
      </c>
      <c r="Y92" s="113">
        <v>384</v>
      </c>
      <c r="Z92" s="113">
        <v>0</v>
      </c>
      <c r="AA92" s="114" t="s">
        <v>388</v>
      </c>
      <c r="AB92" s="108">
        <v>1158</v>
      </c>
      <c r="AC92" s="109" t="s">
        <v>388</v>
      </c>
      <c r="AD92" s="300" t="s">
        <v>489</v>
      </c>
      <c r="AE92" s="300" t="s">
        <v>389</v>
      </c>
      <c r="AF92" s="301">
        <f>AE92-AD92</f>
        <v>-3</v>
      </c>
      <c r="AG92" s="302">
        <f>IF(AI92="SI",0,J92)</f>
        <v>99.14999999999999</v>
      </c>
      <c r="AH92" s="303">
        <f>AG92*AF92</f>
        <v>-297.45</v>
      </c>
      <c r="AI92" s="304" t="s">
        <v>127</v>
      </c>
    </row>
    <row r="93" spans="1:35" ht="15">
      <c r="A93" s="108">
        <v>2021</v>
      </c>
      <c r="B93" s="108">
        <v>514</v>
      </c>
      <c r="C93" s="109" t="s">
        <v>379</v>
      </c>
      <c r="D93" s="297" t="s">
        <v>490</v>
      </c>
      <c r="E93" s="109" t="s">
        <v>280</v>
      </c>
      <c r="F93" s="298" t="s">
        <v>491</v>
      </c>
      <c r="G93" s="112">
        <v>170.8</v>
      </c>
      <c r="H93" s="112">
        <v>30.8</v>
      </c>
      <c r="I93" s="107" t="s">
        <v>118</v>
      </c>
      <c r="J93" s="112">
        <f>IF(I93="SI",G93-H93,G93)</f>
        <v>140</v>
      </c>
      <c r="K93" s="299" t="s">
        <v>492</v>
      </c>
      <c r="L93" s="108">
        <v>2021</v>
      </c>
      <c r="M93" s="108">
        <v>5814</v>
      </c>
      <c r="N93" s="109" t="s">
        <v>334</v>
      </c>
      <c r="O93" s="111" t="s">
        <v>493</v>
      </c>
      <c r="P93" s="109" t="s">
        <v>494</v>
      </c>
      <c r="Q93" s="109" t="s">
        <v>494</v>
      </c>
      <c r="R93" s="108">
        <v>3</v>
      </c>
      <c r="S93" s="111" t="s">
        <v>123</v>
      </c>
      <c r="T93" s="108">
        <v>1010503</v>
      </c>
      <c r="U93" s="108">
        <v>470</v>
      </c>
      <c r="V93" s="108">
        <v>5</v>
      </c>
      <c r="W93" s="108">
        <v>3</v>
      </c>
      <c r="X93" s="113">
        <v>2021</v>
      </c>
      <c r="Y93" s="113">
        <v>83</v>
      </c>
      <c r="Z93" s="113">
        <v>0</v>
      </c>
      <c r="AA93" s="114" t="s">
        <v>388</v>
      </c>
      <c r="AB93" s="108">
        <v>1100</v>
      </c>
      <c r="AC93" s="109" t="s">
        <v>388</v>
      </c>
      <c r="AD93" s="300" t="s">
        <v>326</v>
      </c>
      <c r="AE93" s="300" t="s">
        <v>388</v>
      </c>
      <c r="AF93" s="301">
        <f>AE93-AD93</f>
        <v>9</v>
      </c>
      <c r="AG93" s="302">
        <f>IF(AI93="SI",0,J93)</f>
        <v>140</v>
      </c>
      <c r="AH93" s="303">
        <f>AG93*AF93</f>
        <v>1260</v>
      </c>
      <c r="AI93" s="304" t="s">
        <v>127</v>
      </c>
    </row>
    <row r="94" spans="1:35" ht="15">
      <c r="A94" s="108">
        <v>2021</v>
      </c>
      <c r="B94" s="108">
        <v>515</v>
      </c>
      <c r="C94" s="109" t="s">
        <v>379</v>
      </c>
      <c r="D94" s="297" t="s">
        <v>495</v>
      </c>
      <c r="E94" s="109" t="s">
        <v>325</v>
      </c>
      <c r="F94" s="298" t="s">
        <v>496</v>
      </c>
      <c r="G94" s="112">
        <v>4389</v>
      </c>
      <c r="H94" s="112">
        <v>399</v>
      </c>
      <c r="I94" s="107" t="s">
        <v>118</v>
      </c>
      <c r="J94" s="112">
        <f>IF(I94="SI",G94-H94,G94)</f>
        <v>3990</v>
      </c>
      <c r="K94" s="299" t="s">
        <v>417</v>
      </c>
      <c r="L94" s="108">
        <v>2021</v>
      </c>
      <c r="M94" s="108">
        <v>6025</v>
      </c>
      <c r="N94" s="109" t="s">
        <v>397</v>
      </c>
      <c r="O94" s="111" t="s">
        <v>418</v>
      </c>
      <c r="P94" s="109" t="s">
        <v>419</v>
      </c>
      <c r="Q94" s="109" t="s">
        <v>153</v>
      </c>
      <c r="R94" s="108">
        <v>6</v>
      </c>
      <c r="S94" s="111" t="s">
        <v>136</v>
      </c>
      <c r="T94" s="108">
        <v>1040503</v>
      </c>
      <c r="U94" s="108">
        <v>1900</v>
      </c>
      <c r="V94" s="108">
        <v>5</v>
      </c>
      <c r="W94" s="108">
        <v>4</v>
      </c>
      <c r="X94" s="113">
        <v>2021</v>
      </c>
      <c r="Y94" s="113">
        <v>355</v>
      </c>
      <c r="Z94" s="113">
        <v>0</v>
      </c>
      <c r="AA94" s="114" t="s">
        <v>388</v>
      </c>
      <c r="AB94" s="108">
        <v>1147</v>
      </c>
      <c r="AC94" s="109" t="s">
        <v>388</v>
      </c>
      <c r="AD94" s="300" t="s">
        <v>388</v>
      </c>
      <c r="AE94" s="300" t="s">
        <v>389</v>
      </c>
      <c r="AF94" s="301">
        <f>AE94-AD94</f>
        <v>3</v>
      </c>
      <c r="AG94" s="302">
        <f>IF(AI94="SI",0,J94)</f>
        <v>3990</v>
      </c>
      <c r="AH94" s="303">
        <f>AG94*AF94</f>
        <v>11970</v>
      </c>
      <c r="AI94" s="304" t="s">
        <v>127</v>
      </c>
    </row>
    <row r="95" spans="1:35" ht="15">
      <c r="A95" s="108">
        <v>2021</v>
      </c>
      <c r="B95" s="108">
        <v>516</v>
      </c>
      <c r="C95" s="109" t="s">
        <v>379</v>
      </c>
      <c r="D95" s="297" t="s">
        <v>497</v>
      </c>
      <c r="E95" s="109" t="s">
        <v>325</v>
      </c>
      <c r="F95" s="298" t="s">
        <v>498</v>
      </c>
      <c r="G95" s="112">
        <v>1867.6</v>
      </c>
      <c r="H95" s="112">
        <v>29.78</v>
      </c>
      <c r="I95" s="107" t="s">
        <v>118</v>
      </c>
      <c r="J95" s="112">
        <f>IF(I95="SI",G95-H95,G95)</f>
        <v>1837.82</v>
      </c>
      <c r="K95" s="299" t="s">
        <v>385</v>
      </c>
      <c r="L95" s="108">
        <v>2021</v>
      </c>
      <c r="M95" s="108">
        <v>6145</v>
      </c>
      <c r="N95" s="109" t="s">
        <v>376</v>
      </c>
      <c r="O95" s="111" t="s">
        <v>386</v>
      </c>
      <c r="P95" s="109" t="s">
        <v>387</v>
      </c>
      <c r="Q95" s="109" t="s">
        <v>387</v>
      </c>
      <c r="R95" s="108">
        <v>6</v>
      </c>
      <c r="S95" s="111" t="s">
        <v>136</v>
      </c>
      <c r="T95" s="108">
        <v>1040503</v>
      </c>
      <c r="U95" s="108">
        <v>1900</v>
      </c>
      <c r="V95" s="108">
        <v>10</v>
      </c>
      <c r="W95" s="108">
        <v>1</v>
      </c>
      <c r="X95" s="113">
        <v>2021</v>
      </c>
      <c r="Y95" s="113">
        <v>346</v>
      </c>
      <c r="Z95" s="113">
        <v>0</v>
      </c>
      <c r="AA95" s="114" t="s">
        <v>388</v>
      </c>
      <c r="AB95" s="108">
        <v>1139</v>
      </c>
      <c r="AC95" s="109" t="s">
        <v>388</v>
      </c>
      <c r="AD95" s="300" t="s">
        <v>489</v>
      </c>
      <c r="AE95" s="300" t="s">
        <v>389</v>
      </c>
      <c r="AF95" s="301">
        <f>AE95-AD95</f>
        <v>-3</v>
      </c>
      <c r="AG95" s="302">
        <f>IF(AI95="SI",0,J95)</f>
        <v>1837.82</v>
      </c>
      <c r="AH95" s="303">
        <f>AG95*AF95</f>
        <v>-5513.46</v>
      </c>
      <c r="AI95" s="304" t="s">
        <v>127</v>
      </c>
    </row>
    <row r="96" spans="1:35" ht="15">
      <c r="A96" s="108">
        <v>2021</v>
      </c>
      <c r="B96" s="108">
        <v>517</v>
      </c>
      <c r="C96" s="109" t="s">
        <v>379</v>
      </c>
      <c r="D96" s="297" t="s">
        <v>499</v>
      </c>
      <c r="E96" s="109" t="s">
        <v>307</v>
      </c>
      <c r="F96" s="298" t="s">
        <v>500</v>
      </c>
      <c r="G96" s="112">
        <v>7390.66</v>
      </c>
      <c r="H96" s="112">
        <v>284.26</v>
      </c>
      <c r="I96" s="107" t="s">
        <v>118</v>
      </c>
      <c r="J96" s="112">
        <f>IF(I96="SI",G96-H96,G96)</f>
        <v>7106.4</v>
      </c>
      <c r="K96" s="299" t="s">
        <v>373</v>
      </c>
      <c r="L96" s="108">
        <v>2021</v>
      </c>
      <c r="M96" s="108">
        <v>6184</v>
      </c>
      <c r="N96" s="109" t="s">
        <v>379</v>
      </c>
      <c r="O96" s="111" t="s">
        <v>374</v>
      </c>
      <c r="P96" s="109" t="s">
        <v>375</v>
      </c>
      <c r="Q96" s="109" t="s">
        <v>375</v>
      </c>
      <c r="R96" s="108">
        <v>6</v>
      </c>
      <c r="S96" s="111" t="s">
        <v>136</v>
      </c>
      <c r="T96" s="108">
        <v>1040502</v>
      </c>
      <c r="U96" s="108">
        <v>1890</v>
      </c>
      <c r="V96" s="108">
        <v>15</v>
      </c>
      <c r="W96" s="108">
        <v>1</v>
      </c>
      <c r="X96" s="113">
        <v>2021</v>
      </c>
      <c r="Y96" s="113">
        <v>299</v>
      </c>
      <c r="Z96" s="113">
        <v>0</v>
      </c>
      <c r="AA96" s="114" t="s">
        <v>388</v>
      </c>
      <c r="AB96" s="108">
        <v>1148</v>
      </c>
      <c r="AC96" s="109" t="s">
        <v>388</v>
      </c>
      <c r="AD96" s="300" t="s">
        <v>501</v>
      </c>
      <c r="AE96" s="300" t="s">
        <v>389</v>
      </c>
      <c r="AF96" s="301">
        <f>AE96-AD96</f>
        <v>-4</v>
      </c>
      <c r="AG96" s="302">
        <f>IF(AI96="SI",0,J96)</f>
        <v>7106.4</v>
      </c>
      <c r="AH96" s="303">
        <f>AG96*AF96</f>
        <v>-28425.6</v>
      </c>
      <c r="AI96" s="304" t="s">
        <v>127</v>
      </c>
    </row>
    <row r="97" spans="1:35" ht="15">
      <c r="A97" s="108">
        <v>2021</v>
      </c>
      <c r="B97" s="108">
        <v>518</v>
      </c>
      <c r="C97" s="109" t="s">
        <v>379</v>
      </c>
      <c r="D97" s="297" t="s">
        <v>502</v>
      </c>
      <c r="E97" s="109" t="s">
        <v>267</v>
      </c>
      <c r="F97" s="298" t="s">
        <v>503</v>
      </c>
      <c r="G97" s="112">
        <v>11.59</v>
      </c>
      <c r="H97" s="112">
        <v>2.09</v>
      </c>
      <c r="I97" s="107" t="s">
        <v>118</v>
      </c>
      <c r="J97" s="112">
        <f>IF(I97="SI",G97-H97,G97)</f>
        <v>9.5</v>
      </c>
      <c r="K97" s="299" t="s">
        <v>504</v>
      </c>
      <c r="L97" s="108">
        <v>2021</v>
      </c>
      <c r="M97" s="108">
        <v>5957</v>
      </c>
      <c r="N97" s="109" t="s">
        <v>224</v>
      </c>
      <c r="O97" s="111" t="s">
        <v>493</v>
      </c>
      <c r="P97" s="109" t="s">
        <v>494</v>
      </c>
      <c r="Q97" s="109" t="s">
        <v>494</v>
      </c>
      <c r="R97" s="108">
        <v>3</v>
      </c>
      <c r="S97" s="111" t="s">
        <v>123</v>
      </c>
      <c r="T97" s="108">
        <v>1030103</v>
      </c>
      <c r="U97" s="108">
        <v>1130</v>
      </c>
      <c r="V97" s="108">
        <v>5</v>
      </c>
      <c r="W97" s="108">
        <v>1</v>
      </c>
      <c r="X97" s="113">
        <v>2020</v>
      </c>
      <c r="Y97" s="113">
        <v>469</v>
      </c>
      <c r="Z97" s="113">
        <v>0</v>
      </c>
      <c r="AA97" s="114" t="s">
        <v>388</v>
      </c>
      <c r="AB97" s="108">
        <v>1102</v>
      </c>
      <c r="AC97" s="109" t="s">
        <v>388</v>
      </c>
      <c r="AD97" s="300" t="s">
        <v>505</v>
      </c>
      <c r="AE97" s="300" t="s">
        <v>388</v>
      </c>
      <c r="AF97" s="301">
        <f>AE97-AD97</f>
        <v>2</v>
      </c>
      <c r="AG97" s="302">
        <f>IF(AI97="SI",0,J97)</f>
        <v>9.5</v>
      </c>
      <c r="AH97" s="303">
        <f>AG97*AF97</f>
        <v>19</v>
      </c>
      <c r="AI97" s="304" t="s">
        <v>127</v>
      </c>
    </row>
    <row r="98" spans="1:35" ht="15">
      <c r="A98" s="108">
        <v>2021</v>
      </c>
      <c r="B98" s="108">
        <v>518</v>
      </c>
      <c r="C98" s="109" t="s">
        <v>379</v>
      </c>
      <c r="D98" s="297" t="s">
        <v>502</v>
      </c>
      <c r="E98" s="109" t="s">
        <v>267</v>
      </c>
      <c r="F98" s="298" t="s">
        <v>503</v>
      </c>
      <c r="G98" s="112">
        <v>97.6</v>
      </c>
      <c r="H98" s="112">
        <v>17.6</v>
      </c>
      <c r="I98" s="107" t="s">
        <v>118</v>
      </c>
      <c r="J98" s="112">
        <f>IF(I98="SI",G98-H98,G98)</f>
        <v>80</v>
      </c>
      <c r="K98" s="299" t="s">
        <v>504</v>
      </c>
      <c r="L98" s="108">
        <v>2021</v>
      </c>
      <c r="M98" s="108">
        <v>5957</v>
      </c>
      <c r="N98" s="109" t="s">
        <v>224</v>
      </c>
      <c r="O98" s="111" t="s">
        <v>493</v>
      </c>
      <c r="P98" s="109" t="s">
        <v>494</v>
      </c>
      <c r="Q98" s="109" t="s">
        <v>494</v>
      </c>
      <c r="R98" s="108">
        <v>3</v>
      </c>
      <c r="S98" s="111" t="s">
        <v>123</v>
      </c>
      <c r="T98" s="108">
        <v>1010203</v>
      </c>
      <c r="U98" s="108">
        <v>140</v>
      </c>
      <c r="V98" s="108">
        <v>5</v>
      </c>
      <c r="W98" s="108">
        <v>9</v>
      </c>
      <c r="X98" s="113">
        <v>2020</v>
      </c>
      <c r="Y98" s="113">
        <v>463</v>
      </c>
      <c r="Z98" s="113">
        <v>0</v>
      </c>
      <c r="AA98" s="114" t="s">
        <v>388</v>
      </c>
      <c r="AB98" s="108">
        <v>1099</v>
      </c>
      <c r="AC98" s="109" t="s">
        <v>388</v>
      </c>
      <c r="AD98" s="300" t="s">
        <v>505</v>
      </c>
      <c r="AE98" s="300" t="s">
        <v>388</v>
      </c>
      <c r="AF98" s="301">
        <f>AE98-AD98</f>
        <v>2</v>
      </c>
      <c r="AG98" s="302">
        <f>IF(AI98="SI",0,J98)</f>
        <v>80</v>
      </c>
      <c r="AH98" s="303">
        <f>AG98*AF98</f>
        <v>160</v>
      </c>
      <c r="AI98" s="304" t="s">
        <v>127</v>
      </c>
    </row>
    <row r="99" spans="1:35" ht="15">
      <c r="A99" s="108">
        <v>2021</v>
      </c>
      <c r="B99" s="108">
        <v>518</v>
      </c>
      <c r="C99" s="109" t="s">
        <v>379</v>
      </c>
      <c r="D99" s="297" t="s">
        <v>502</v>
      </c>
      <c r="E99" s="109" t="s">
        <v>267</v>
      </c>
      <c r="F99" s="298" t="s">
        <v>506</v>
      </c>
      <c r="G99" s="112">
        <v>146.4</v>
      </c>
      <c r="H99" s="112">
        <v>26.4</v>
      </c>
      <c r="I99" s="107" t="s">
        <v>118</v>
      </c>
      <c r="J99" s="112">
        <f>IF(I99="SI",G99-H99,G99)</f>
        <v>120</v>
      </c>
      <c r="K99" s="299" t="s">
        <v>504</v>
      </c>
      <c r="L99" s="108">
        <v>2021</v>
      </c>
      <c r="M99" s="108">
        <v>5957</v>
      </c>
      <c r="N99" s="109" t="s">
        <v>224</v>
      </c>
      <c r="O99" s="111" t="s">
        <v>493</v>
      </c>
      <c r="P99" s="109" t="s">
        <v>494</v>
      </c>
      <c r="Q99" s="109" t="s">
        <v>494</v>
      </c>
      <c r="R99" s="108">
        <v>3</v>
      </c>
      <c r="S99" s="111" t="s">
        <v>123</v>
      </c>
      <c r="T99" s="108">
        <v>1040203</v>
      </c>
      <c r="U99" s="108">
        <v>1570</v>
      </c>
      <c r="V99" s="108">
        <v>5</v>
      </c>
      <c r="W99" s="108">
        <v>5</v>
      </c>
      <c r="X99" s="113">
        <v>2020</v>
      </c>
      <c r="Y99" s="113">
        <v>464</v>
      </c>
      <c r="Z99" s="113">
        <v>0</v>
      </c>
      <c r="AA99" s="114" t="s">
        <v>388</v>
      </c>
      <c r="AB99" s="108">
        <v>1103</v>
      </c>
      <c r="AC99" s="109" t="s">
        <v>388</v>
      </c>
      <c r="AD99" s="300" t="s">
        <v>505</v>
      </c>
      <c r="AE99" s="300" t="s">
        <v>388</v>
      </c>
      <c r="AF99" s="301">
        <f>AE99-AD99</f>
        <v>2</v>
      </c>
      <c r="AG99" s="302">
        <f>IF(AI99="SI",0,J99)</f>
        <v>120</v>
      </c>
      <c r="AH99" s="303">
        <f>AG99*AF99</f>
        <v>240</v>
      </c>
      <c r="AI99" s="304" t="s">
        <v>127</v>
      </c>
    </row>
    <row r="100" spans="1:35" ht="15">
      <c r="A100" s="108">
        <v>2021</v>
      </c>
      <c r="B100" s="108">
        <v>518</v>
      </c>
      <c r="C100" s="109" t="s">
        <v>379</v>
      </c>
      <c r="D100" s="297" t="s">
        <v>502</v>
      </c>
      <c r="E100" s="109" t="s">
        <v>267</v>
      </c>
      <c r="F100" s="298" t="s">
        <v>506</v>
      </c>
      <c r="G100" s="112">
        <v>157.38</v>
      </c>
      <c r="H100" s="112">
        <v>28.38</v>
      </c>
      <c r="I100" s="107" t="s">
        <v>118</v>
      </c>
      <c r="J100" s="112">
        <f>IF(I100="SI",G100-H100,G100)</f>
        <v>129</v>
      </c>
      <c r="K100" s="299" t="s">
        <v>504</v>
      </c>
      <c r="L100" s="108">
        <v>2021</v>
      </c>
      <c r="M100" s="108">
        <v>5957</v>
      </c>
      <c r="N100" s="109" t="s">
        <v>224</v>
      </c>
      <c r="O100" s="111" t="s">
        <v>493</v>
      </c>
      <c r="P100" s="109" t="s">
        <v>494</v>
      </c>
      <c r="Q100" s="109" t="s">
        <v>494</v>
      </c>
      <c r="R100" s="108">
        <v>3</v>
      </c>
      <c r="S100" s="111" t="s">
        <v>123</v>
      </c>
      <c r="T100" s="108">
        <v>1040303</v>
      </c>
      <c r="U100" s="108">
        <v>1680</v>
      </c>
      <c r="V100" s="108">
        <v>5</v>
      </c>
      <c r="W100" s="108">
        <v>5</v>
      </c>
      <c r="X100" s="113">
        <v>2020</v>
      </c>
      <c r="Y100" s="113">
        <v>462</v>
      </c>
      <c r="Z100" s="113">
        <v>0</v>
      </c>
      <c r="AA100" s="114" t="s">
        <v>388</v>
      </c>
      <c r="AB100" s="108">
        <v>1104</v>
      </c>
      <c r="AC100" s="109" t="s">
        <v>388</v>
      </c>
      <c r="AD100" s="300" t="s">
        <v>505</v>
      </c>
      <c r="AE100" s="300" t="s">
        <v>388</v>
      </c>
      <c r="AF100" s="301">
        <f>AE100-AD100</f>
        <v>2</v>
      </c>
      <c r="AG100" s="302">
        <f>IF(AI100="SI",0,J100)</f>
        <v>129</v>
      </c>
      <c r="AH100" s="303">
        <f>AG100*AF100</f>
        <v>258</v>
      </c>
      <c r="AI100" s="304" t="s">
        <v>127</v>
      </c>
    </row>
    <row r="101" spans="1:35" ht="15">
      <c r="A101" s="108">
        <v>2021</v>
      </c>
      <c r="B101" s="108">
        <v>518</v>
      </c>
      <c r="C101" s="109" t="s">
        <v>379</v>
      </c>
      <c r="D101" s="297" t="s">
        <v>502</v>
      </c>
      <c r="E101" s="109" t="s">
        <v>267</v>
      </c>
      <c r="F101" s="298" t="s">
        <v>506</v>
      </c>
      <c r="G101" s="112">
        <v>170.8</v>
      </c>
      <c r="H101" s="112">
        <v>30.8</v>
      </c>
      <c r="I101" s="107" t="s">
        <v>118</v>
      </c>
      <c r="J101" s="112">
        <f>IF(I101="SI",G101-H101,G101)</f>
        <v>140</v>
      </c>
      <c r="K101" s="299" t="s">
        <v>504</v>
      </c>
      <c r="L101" s="108">
        <v>2021</v>
      </c>
      <c r="M101" s="108">
        <v>5957</v>
      </c>
      <c r="N101" s="109" t="s">
        <v>224</v>
      </c>
      <c r="O101" s="111" t="s">
        <v>493</v>
      </c>
      <c r="P101" s="109" t="s">
        <v>494</v>
      </c>
      <c r="Q101" s="109" t="s">
        <v>494</v>
      </c>
      <c r="R101" s="108">
        <v>3</v>
      </c>
      <c r="S101" s="111" t="s">
        <v>123</v>
      </c>
      <c r="T101" s="108">
        <v>1060203</v>
      </c>
      <c r="U101" s="108">
        <v>2340</v>
      </c>
      <c r="V101" s="108">
        <v>10</v>
      </c>
      <c r="W101" s="108">
        <v>4</v>
      </c>
      <c r="X101" s="113">
        <v>2020</v>
      </c>
      <c r="Y101" s="113">
        <v>466</v>
      </c>
      <c r="Z101" s="113">
        <v>0</v>
      </c>
      <c r="AA101" s="114" t="s">
        <v>388</v>
      </c>
      <c r="AB101" s="108">
        <v>1106</v>
      </c>
      <c r="AC101" s="109" t="s">
        <v>388</v>
      </c>
      <c r="AD101" s="300" t="s">
        <v>505</v>
      </c>
      <c r="AE101" s="300" t="s">
        <v>388</v>
      </c>
      <c r="AF101" s="301">
        <f>AE101-AD101</f>
        <v>2</v>
      </c>
      <c r="AG101" s="302">
        <f>IF(AI101="SI",0,J101)</f>
        <v>140</v>
      </c>
      <c r="AH101" s="303">
        <f>AG101*AF101</f>
        <v>280</v>
      </c>
      <c r="AI101" s="304" t="s">
        <v>127</v>
      </c>
    </row>
    <row r="102" spans="1:35" ht="15">
      <c r="A102" s="108">
        <v>2021</v>
      </c>
      <c r="B102" s="108">
        <v>518</v>
      </c>
      <c r="C102" s="109" t="s">
        <v>379</v>
      </c>
      <c r="D102" s="297" t="s">
        <v>502</v>
      </c>
      <c r="E102" s="109" t="s">
        <v>267</v>
      </c>
      <c r="F102" s="298" t="s">
        <v>503</v>
      </c>
      <c r="G102" s="112">
        <v>122</v>
      </c>
      <c r="H102" s="112">
        <v>22</v>
      </c>
      <c r="I102" s="107" t="s">
        <v>118</v>
      </c>
      <c r="J102" s="112">
        <f>IF(I102="SI",G102-H102,G102)</f>
        <v>100</v>
      </c>
      <c r="K102" s="299" t="s">
        <v>504</v>
      </c>
      <c r="L102" s="108">
        <v>2021</v>
      </c>
      <c r="M102" s="108">
        <v>5957</v>
      </c>
      <c r="N102" s="109" t="s">
        <v>224</v>
      </c>
      <c r="O102" s="111" t="s">
        <v>493</v>
      </c>
      <c r="P102" s="109" t="s">
        <v>494</v>
      </c>
      <c r="Q102" s="109" t="s">
        <v>494</v>
      </c>
      <c r="R102" s="108">
        <v>3</v>
      </c>
      <c r="S102" s="111" t="s">
        <v>123</v>
      </c>
      <c r="T102" s="108">
        <v>1060203</v>
      </c>
      <c r="U102" s="108">
        <v>2340</v>
      </c>
      <c r="V102" s="108">
        <v>5</v>
      </c>
      <c r="W102" s="108">
        <v>4</v>
      </c>
      <c r="X102" s="113">
        <v>2020</v>
      </c>
      <c r="Y102" s="113">
        <v>465</v>
      </c>
      <c r="Z102" s="113">
        <v>0</v>
      </c>
      <c r="AA102" s="114" t="s">
        <v>388</v>
      </c>
      <c r="AB102" s="108">
        <v>1105</v>
      </c>
      <c r="AC102" s="109" t="s">
        <v>388</v>
      </c>
      <c r="AD102" s="300" t="s">
        <v>505</v>
      </c>
      <c r="AE102" s="300" t="s">
        <v>388</v>
      </c>
      <c r="AF102" s="301">
        <f>AE102-AD102</f>
        <v>2</v>
      </c>
      <c r="AG102" s="302">
        <f>IF(AI102="SI",0,J102)</f>
        <v>100</v>
      </c>
      <c r="AH102" s="303">
        <f>AG102*AF102</f>
        <v>200</v>
      </c>
      <c r="AI102" s="304" t="s">
        <v>127</v>
      </c>
    </row>
    <row r="103" spans="1:35" ht="15">
      <c r="A103" s="108">
        <v>2021</v>
      </c>
      <c r="B103" s="108">
        <v>518</v>
      </c>
      <c r="C103" s="109" t="s">
        <v>379</v>
      </c>
      <c r="D103" s="297" t="s">
        <v>502</v>
      </c>
      <c r="E103" s="109" t="s">
        <v>267</v>
      </c>
      <c r="F103" s="298" t="s">
        <v>503</v>
      </c>
      <c r="G103" s="112">
        <v>73.2</v>
      </c>
      <c r="H103" s="112">
        <v>13.2</v>
      </c>
      <c r="I103" s="107" t="s">
        <v>118</v>
      </c>
      <c r="J103" s="112">
        <f>IF(I103="SI",G103-H103,G103)</f>
        <v>60</v>
      </c>
      <c r="K103" s="299" t="s">
        <v>504</v>
      </c>
      <c r="L103" s="108">
        <v>2021</v>
      </c>
      <c r="M103" s="108">
        <v>5957</v>
      </c>
      <c r="N103" s="109" t="s">
        <v>224</v>
      </c>
      <c r="O103" s="111" t="s">
        <v>493</v>
      </c>
      <c r="P103" s="109" t="s">
        <v>494</v>
      </c>
      <c r="Q103" s="109" t="s">
        <v>494</v>
      </c>
      <c r="R103" s="108">
        <v>3</v>
      </c>
      <c r="S103" s="111" t="s">
        <v>123</v>
      </c>
      <c r="T103" s="108">
        <v>1010503</v>
      </c>
      <c r="U103" s="108">
        <v>470</v>
      </c>
      <c r="V103" s="108">
        <v>5</v>
      </c>
      <c r="W103" s="108">
        <v>3</v>
      </c>
      <c r="X103" s="113">
        <v>2020</v>
      </c>
      <c r="Y103" s="113">
        <v>468</v>
      </c>
      <c r="Z103" s="113">
        <v>0</v>
      </c>
      <c r="AA103" s="114" t="s">
        <v>388</v>
      </c>
      <c r="AB103" s="108">
        <v>1101</v>
      </c>
      <c r="AC103" s="109" t="s">
        <v>388</v>
      </c>
      <c r="AD103" s="300" t="s">
        <v>505</v>
      </c>
      <c r="AE103" s="300" t="s">
        <v>388</v>
      </c>
      <c r="AF103" s="301">
        <f>AE103-AD103</f>
        <v>2</v>
      </c>
      <c r="AG103" s="302">
        <f>IF(AI103="SI",0,J103)</f>
        <v>60</v>
      </c>
      <c r="AH103" s="303">
        <f>AG103*AF103</f>
        <v>120</v>
      </c>
      <c r="AI103" s="304" t="s">
        <v>127</v>
      </c>
    </row>
    <row r="104" spans="1:35" ht="15">
      <c r="A104" s="108">
        <v>2021</v>
      </c>
      <c r="B104" s="108">
        <v>519</v>
      </c>
      <c r="C104" s="109" t="s">
        <v>352</v>
      </c>
      <c r="D104" s="297" t="s">
        <v>507</v>
      </c>
      <c r="E104" s="109" t="s">
        <v>307</v>
      </c>
      <c r="F104" s="298" t="s">
        <v>508</v>
      </c>
      <c r="G104" s="112">
        <v>158.6</v>
      </c>
      <c r="H104" s="112">
        <v>28.6</v>
      </c>
      <c r="I104" s="107" t="s">
        <v>118</v>
      </c>
      <c r="J104" s="112">
        <f>IF(I104="SI",G104-H104,G104)</f>
        <v>130</v>
      </c>
      <c r="K104" s="299" t="s">
        <v>509</v>
      </c>
      <c r="L104" s="108">
        <v>2021</v>
      </c>
      <c r="M104" s="108">
        <v>5924</v>
      </c>
      <c r="N104" s="109" t="s">
        <v>307</v>
      </c>
      <c r="O104" s="111" t="s">
        <v>510</v>
      </c>
      <c r="P104" s="109" t="s">
        <v>511</v>
      </c>
      <c r="Q104" s="109" t="s">
        <v>511</v>
      </c>
      <c r="R104" s="108">
        <v>6</v>
      </c>
      <c r="S104" s="111" t="s">
        <v>136</v>
      </c>
      <c r="T104" s="108">
        <v>1010202</v>
      </c>
      <c r="U104" s="108">
        <v>130</v>
      </c>
      <c r="V104" s="108">
        <v>5</v>
      </c>
      <c r="W104" s="108">
        <v>2</v>
      </c>
      <c r="X104" s="113">
        <v>2021</v>
      </c>
      <c r="Y104" s="113">
        <v>377</v>
      </c>
      <c r="Z104" s="113">
        <v>0</v>
      </c>
      <c r="AA104" s="114" t="s">
        <v>388</v>
      </c>
      <c r="AB104" s="108">
        <v>1143</v>
      </c>
      <c r="AC104" s="109" t="s">
        <v>388</v>
      </c>
      <c r="AD104" s="300" t="s">
        <v>512</v>
      </c>
      <c r="AE104" s="300" t="s">
        <v>389</v>
      </c>
      <c r="AF104" s="301">
        <f>AE104-AD104</f>
        <v>8</v>
      </c>
      <c r="AG104" s="302">
        <f>IF(AI104="SI",0,J104)</f>
        <v>130</v>
      </c>
      <c r="AH104" s="303">
        <f>AG104*AF104</f>
        <v>1040</v>
      </c>
      <c r="AI104" s="304" t="s">
        <v>127</v>
      </c>
    </row>
    <row r="105" spans="1:35" ht="15">
      <c r="A105" s="108">
        <v>2021</v>
      </c>
      <c r="B105" s="108">
        <v>520</v>
      </c>
      <c r="C105" s="109" t="s">
        <v>352</v>
      </c>
      <c r="D105" s="297" t="s">
        <v>513</v>
      </c>
      <c r="E105" s="109" t="s">
        <v>325</v>
      </c>
      <c r="F105" s="298" t="s">
        <v>514</v>
      </c>
      <c r="G105" s="112">
        <v>2307.76</v>
      </c>
      <c r="H105" s="112">
        <v>209.8</v>
      </c>
      <c r="I105" s="107" t="s">
        <v>118</v>
      </c>
      <c r="J105" s="112">
        <f>IF(I105="SI",G105-H105,G105)</f>
        <v>2097.96</v>
      </c>
      <c r="K105" s="299" t="s">
        <v>394</v>
      </c>
      <c r="L105" s="108">
        <v>2021</v>
      </c>
      <c r="M105" s="108">
        <v>6044</v>
      </c>
      <c r="N105" s="109" t="s">
        <v>465</v>
      </c>
      <c r="O105" s="111" t="s">
        <v>395</v>
      </c>
      <c r="P105" s="109" t="s">
        <v>396</v>
      </c>
      <c r="Q105" s="109" t="s">
        <v>396</v>
      </c>
      <c r="R105" s="108">
        <v>7</v>
      </c>
      <c r="S105" s="111" t="s">
        <v>223</v>
      </c>
      <c r="T105" s="108">
        <v>1090503</v>
      </c>
      <c r="U105" s="108">
        <v>3550</v>
      </c>
      <c r="V105" s="108">
        <v>5</v>
      </c>
      <c r="W105" s="108">
        <v>2</v>
      </c>
      <c r="X105" s="113">
        <v>2021</v>
      </c>
      <c r="Y105" s="113">
        <v>173</v>
      </c>
      <c r="Z105" s="113">
        <v>0</v>
      </c>
      <c r="AA105" s="114" t="s">
        <v>326</v>
      </c>
      <c r="AB105" s="108">
        <v>1070</v>
      </c>
      <c r="AC105" s="109" t="s">
        <v>326</v>
      </c>
      <c r="AD105" s="300" t="s">
        <v>515</v>
      </c>
      <c r="AE105" s="300" t="s">
        <v>326</v>
      </c>
      <c r="AF105" s="301">
        <f>AE105-AD105</f>
        <v>-10</v>
      </c>
      <c r="AG105" s="302">
        <f>IF(AI105="SI",0,J105)</f>
        <v>2097.96</v>
      </c>
      <c r="AH105" s="303">
        <f>AG105*AF105</f>
        <v>-20979.6</v>
      </c>
      <c r="AI105" s="304" t="s">
        <v>127</v>
      </c>
    </row>
    <row r="106" spans="1:35" ht="15">
      <c r="A106" s="108">
        <v>2021</v>
      </c>
      <c r="B106" s="108">
        <v>521</v>
      </c>
      <c r="C106" s="109" t="s">
        <v>352</v>
      </c>
      <c r="D106" s="297" t="s">
        <v>516</v>
      </c>
      <c r="E106" s="109" t="s">
        <v>325</v>
      </c>
      <c r="F106" s="298" t="s">
        <v>517</v>
      </c>
      <c r="G106" s="112">
        <v>2729.38</v>
      </c>
      <c r="H106" s="112">
        <v>492.18</v>
      </c>
      <c r="I106" s="107" t="s">
        <v>118</v>
      </c>
      <c r="J106" s="112">
        <f>IF(I106="SI",G106-H106,G106)</f>
        <v>2237.2000000000003</v>
      </c>
      <c r="K106" s="299" t="s">
        <v>518</v>
      </c>
      <c r="L106" s="108">
        <v>2021</v>
      </c>
      <c r="M106" s="108">
        <v>6172</v>
      </c>
      <c r="N106" s="109" t="s">
        <v>379</v>
      </c>
      <c r="O106" s="111" t="s">
        <v>423</v>
      </c>
      <c r="P106" s="109" t="s">
        <v>424</v>
      </c>
      <c r="Q106" s="109" t="s">
        <v>425</v>
      </c>
      <c r="R106" s="108">
        <v>6</v>
      </c>
      <c r="S106" s="111" t="s">
        <v>136</v>
      </c>
      <c r="T106" s="108">
        <v>1040203</v>
      </c>
      <c r="U106" s="108">
        <v>1570</v>
      </c>
      <c r="V106" s="108">
        <v>5</v>
      </c>
      <c r="W106" s="108">
        <v>6</v>
      </c>
      <c r="X106" s="113">
        <v>2021</v>
      </c>
      <c r="Y106" s="113">
        <v>367</v>
      </c>
      <c r="Z106" s="113">
        <v>0</v>
      </c>
      <c r="AA106" s="114" t="s">
        <v>388</v>
      </c>
      <c r="AB106" s="108">
        <v>1136</v>
      </c>
      <c r="AC106" s="109" t="s">
        <v>388</v>
      </c>
      <c r="AD106" s="300" t="s">
        <v>519</v>
      </c>
      <c r="AE106" s="300" t="s">
        <v>389</v>
      </c>
      <c r="AF106" s="301">
        <f>AE106-AD106</f>
        <v>-5</v>
      </c>
      <c r="AG106" s="302">
        <f>IF(AI106="SI",0,J106)</f>
        <v>2237.2000000000003</v>
      </c>
      <c r="AH106" s="303">
        <f>AG106*AF106</f>
        <v>-11186.000000000002</v>
      </c>
      <c r="AI106" s="304" t="s">
        <v>127</v>
      </c>
    </row>
    <row r="107" spans="1:35" ht="15">
      <c r="A107" s="108">
        <v>2021</v>
      </c>
      <c r="B107" s="108">
        <v>522</v>
      </c>
      <c r="C107" s="109" t="s">
        <v>352</v>
      </c>
      <c r="D107" s="297" t="s">
        <v>520</v>
      </c>
      <c r="E107" s="109" t="s">
        <v>308</v>
      </c>
      <c r="F107" s="298" t="s">
        <v>521</v>
      </c>
      <c r="G107" s="112">
        <v>5278.33</v>
      </c>
      <c r="H107" s="112">
        <v>0</v>
      </c>
      <c r="I107" s="107" t="s">
        <v>127</v>
      </c>
      <c r="J107" s="112">
        <f>IF(I107="SI",G107-H107,G107)</f>
        <v>5278.33</v>
      </c>
      <c r="K107" s="299" t="s">
        <v>522</v>
      </c>
      <c r="L107" s="108">
        <v>2021</v>
      </c>
      <c r="M107" s="108">
        <v>6120</v>
      </c>
      <c r="N107" s="109" t="s">
        <v>344</v>
      </c>
      <c r="O107" s="111" t="s">
        <v>523</v>
      </c>
      <c r="P107" s="109" t="s">
        <v>524</v>
      </c>
      <c r="Q107" s="109" t="s">
        <v>525</v>
      </c>
      <c r="R107" s="108">
        <v>3</v>
      </c>
      <c r="S107" s="111" t="s">
        <v>123</v>
      </c>
      <c r="T107" s="108">
        <v>1080103</v>
      </c>
      <c r="U107" s="108">
        <v>2780</v>
      </c>
      <c r="V107" s="108">
        <v>20</v>
      </c>
      <c r="W107" s="108">
        <v>1</v>
      </c>
      <c r="X107" s="113">
        <v>2021</v>
      </c>
      <c r="Y107" s="113">
        <v>502</v>
      </c>
      <c r="Z107" s="113">
        <v>0</v>
      </c>
      <c r="AA107" s="114" t="s">
        <v>388</v>
      </c>
      <c r="AB107" s="108">
        <v>1098</v>
      </c>
      <c r="AC107" s="109" t="s">
        <v>388</v>
      </c>
      <c r="AD107" s="300" t="s">
        <v>489</v>
      </c>
      <c r="AE107" s="300" t="s">
        <v>388</v>
      </c>
      <c r="AF107" s="301">
        <f>AE107-AD107</f>
        <v>-6</v>
      </c>
      <c r="AG107" s="302">
        <f>IF(AI107="SI",0,J107)</f>
        <v>5278.33</v>
      </c>
      <c r="AH107" s="303">
        <f>AG107*AF107</f>
        <v>-31669.98</v>
      </c>
      <c r="AI107" s="304" t="s">
        <v>127</v>
      </c>
    </row>
    <row r="108" spans="1:35" ht="15">
      <c r="A108" s="108">
        <v>2021</v>
      </c>
      <c r="B108" s="108">
        <v>523</v>
      </c>
      <c r="C108" s="109" t="s">
        <v>352</v>
      </c>
      <c r="D108" s="297" t="s">
        <v>526</v>
      </c>
      <c r="E108" s="109" t="s">
        <v>307</v>
      </c>
      <c r="F108" s="298" t="s">
        <v>527</v>
      </c>
      <c r="G108" s="112">
        <v>1265.77</v>
      </c>
      <c r="H108" s="112">
        <v>228.25</v>
      </c>
      <c r="I108" s="107" t="s">
        <v>118</v>
      </c>
      <c r="J108" s="112">
        <f>IF(I108="SI",G108-H108,G108)</f>
        <v>1037.52</v>
      </c>
      <c r="K108" s="299" t="s">
        <v>528</v>
      </c>
      <c r="L108" s="108">
        <v>2021</v>
      </c>
      <c r="M108" s="108">
        <v>5935</v>
      </c>
      <c r="N108" s="109" t="s">
        <v>298</v>
      </c>
      <c r="O108" s="111" t="s">
        <v>529</v>
      </c>
      <c r="P108" s="109" t="s">
        <v>530</v>
      </c>
      <c r="Q108" s="109" t="s">
        <v>530</v>
      </c>
      <c r="R108" s="108">
        <v>5</v>
      </c>
      <c r="S108" s="111" t="s">
        <v>173</v>
      </c>
      <c r="T108" s="108">
        <v>1030103</v>
      </c>
      <c r="U108" s="108">
        <v>1130</v>
      </c>
      <c r="V108" s="108">
        <v>10</v>
      </c>
      <c r="W108" s="108">
        <v>1</v>
      </c>
      <c r="X108" s="113">
        <v>2021</v>
      </c>
      <c r="Y108" s="113">
        <v>400</v>
      </c>
      <c r="Z108" s="113">
        <v>0</v>
      </c>
      <c r="AA108" s="114" t="s">
        <v>324</v>
      </c>
      <c r="AB108" s="108">
        <v>1065</v>
      </c>
      <c r="AC108" s="109" t="s">
        <v>324</v>
      </c>
      <c r="AD108" s="300" t="s">
        <v>512</v>
      </c>
      <c r="AE108" s="300" t="s">
        <v>326</v>
      </c>
      <c r="AF108" s="301">
        <f>AE108-AD108</f>
        <v>-4</v>
      </c>
      <c r="AG108" s="302">
        <f>IF(AI108="SI",0,J108)</f>
        <v>1037.52</v>
      </c>
      <c r="AH108" s="303">
        <f>AG108*AF108</f>
        <v>-4150.08</v>
      </c>
      <c r="AI108" s="304" t="s">
        <v>127</v>
      </c>
    </row>
    <row r="109" spans="1:35" ht="15">
      <c r="A109" s="108">
        <v>2021</v>
      </c>
      <c r="B109" s="108">
        <v>524</v>
      </c>
      <c r="C109" s="109" t="s">
        <v>352</v>
      </c>
      <c r="D109" s="297" t="s">
        <v>531</v>
      </c>
      <c r="E109" s="109" t="s">
        <v>293</v>
      </c>
      <c r="F109" s="298" t="s">
        <v>532</v>
      </c>
      <c r="G109" s="112">
        <v>429.5</v>
      </c>
      <c r="H109" s="112">
        <v>0</v>
      </c>
      <c r="I109" s="107" t="s">
        <v>127</v>
      </c>
      <c r="J109" s="112">
        <f>IF(I109="SI",G109-H109,G109)</f>
        <v>429.5</v>
      </c>
      <c r="K109" s="299" t="s">
        <v>168</v>
      </c>
      <c r="L109" s="108">
        <v>2021</v>
      </c>
      <c r="M109" s="108">
        <v>5920</v>
      </c>
      <c r="N109" s="109" t="s">
        <v>307</v>
      </c>
      <c r="O109" s="111" t="s">
        <v>170</v>
      </c>
      <c r="P109" s="109" t="s">
        <v>171</v>
      </c>
      <c r="Q109" s="109" t="s">
        <v>172</v>
      </c>
      <c r="R109" s="108">
        <v>5</v>
      </c>
      <c r="S109" s="111" t="s">
        <v>173</v>
      </c>
      <c r="T109" s="108">
        <v>1030103</v>
      </c>
      <c r="U109" s="108">
        <v>1130</v>
      </c>
      <c r="V109" s="108">
        <v>10</v>
      </c>
      <c r="W109" s="108">
        <v>3</v>
      </c>
      <c r="X109" s="113">
        <v>2021</v>
      </c>
      <c r="Y109" s="113">
        <v>124</v>
      </c>
      <c r="Z109" s="113">
        <v>0</v>
      </c>
      <c r="AA109" s="114" t="s">
        <v>324</v>
      </c>
      <c r="AB109" s="108">
        <v>1068</v>
      </c>
      <c r="AC109" s="109" t="s">
        <v>324</v>
      </c>
      <c r="AD109" s="300" t="s">
        <v>533</v>
      </c>
      <c r="AE109" s="300" t="s">
        <v>326</v>
      </c>
      <c r="AF109" s="301">
        <f>AE109-AD109</f>
        <v>-3</v>
      </c>
      <c r="AG109" s="302">
        <f>IF(AI109="SI",0,J109)</f>
        <v>429.5</v>
      </c>
      <c r="AH109" s="303">
        <f>AG109*AF109</f>
        <v>-1288.5</v>
      </c>
      <c r="AI109" s="304" t="s">
        <v>127</v>
      </c>
    </row>
    <row r="110" spans="1:35" ht="15">
      <c r="A110" s="108">
        <v>2021</v>
      </c>
      <c r="B110" s="108">
        <v>525</v>
      </c>
      <c r="C110" s="109" t="s">
        <v>352</v>
      </c>
      <c r="D110" s="297" t="s">
        <v>534</v>
      </c>
      <c r="E110" s="109" t="s">
        <v>325</v>
      </c>
      <c r="F110" s="298" t="s">
        <v>535</v>
      </c>
      <c r="G110" s="112">
        <v>278.16</v>
      </c>
      <c r="H110" s="112">
        <v>50.16</v>
      </c>
      <c r="I110" s="107" t="s">
        <v>118</v>
      </c>
      <c r="J110" s="112">
        <f>IF(I110="SI",G110-H110,G110)</f>
        <v>228.00000000000003</v>
      </c>
      <c r="K110" s="299" t="s">
        <v>536</v>
      </c>
      <c r="L110" s="108">
        <v>2021</v>
      </c>
      <c r="M110" s="108">
        <v>6151</v>
      </c>
      <c r="N110" s="109" t="s">
        <v>376</v>
      </c>
      <c r="O110" s="111" t="s">
        <v>193</v>
      </c>
      <c r="P110" s="109" t="s">
        <v>194</v>
      </c>
      <c r="Q110" s="109" t="s">
        <v>194</v>
      </c>
      <c r="R110" s="108">
        <v>6</v>
      </c>
      <c r="S110" s="111" t="s">
        <v>136</v>
      </c>
      <c r="T110" s="108">
        <v>1010203</v>
      </c>
      <c r="U110" s="108">
        <v>140</v>
      </c>
      <c r="V110" s="108">
        <v>5</v>
      </c>
      <c r="W110" s="108">
        <v>6</v>
      </c>
      <c r="X110" s="113">
        <v>2021</v>
      </c>
      <c r="Y110" s="113">
        <v>373</v>
      </c>
      <c r="Z110" s="113">
        <v>0</v>
      </c>
      <c r="AA110" s="114" t="s">
        <v>388</v>
      </c>
      <c r="AB110" s="108">
        <v>1134</v>
      </c>
      <c r="AC110" s="109" t="s">
        <v>388</v>
      </c>
      <c r="AD110" s="300" t="s">
        <v>501</v>
      </c>
      <c r="AE110" s="300" t="s">
        <v>389</v>
      </c>
      <c r="AF110" s="301">
        <f>AE110-AD110</f>
        <v>-4</v>
      </c>
      <c r="AG110" s="302">
        <f>IF(AI110="SI",0,J110)</f>
        <v>228.00000000000003</v>
      </c>
      <c r="AH110" s="303">
        <f>AG110*AF110</f>
        <v>-912.0000000000001</v>
      </c>
      <c r="AI110" s="304" t="s">
        <v>127</v>
      </c>
    </row>
    <row r="111" spans="1:35" ht="15">
      <c r="A111" s="108">
        <v>2021</v>
      </c>
      <c r="B111" s="108">
        <v>526</v>
      </c>
      <c r="C111" s="109" t="s">
        <v>352</v>
      </c>
      <c r="D111" s="297" t="s">
        <v>537</v>
      </c>
      <c r="E111" s="109" t="s">
        <v>325</v>
      </c>
      <c r="F111" s="298" t="s">
        <v>538</v>
      </c>
      <c r="G111" s="112">
        <v>293.9</v>
      </c>
      <c r="H111" s="112">
        <v>53</v>
      </c>
      <c r="I111" s="107" t="s">
        <v>118</v>
      </c>
      <c r="J111" s="112">
        <f>IF(I111="SI",G111-H111,G111)</f>
        <v>240.89999999999998</v>
      </c>
      <c r="K111" s="299" t="s">
        <v>539</v>
      </c>
      <c r="L111" s="108">
        <v>2021</v>
      </c>
      <c r="M111" s="108">
        <v>6086</v>
      </c>
      <c r="N111" s="109" t="s">
        <v>308</v>
      </c>
      <c r="O111" s="111" t="s">
        <v>540</v>
      </c>
      <c r="P111" s="109" t="s">
        <v>541</v>
      </c>
      <c r="Q111" s="109" t="s">
        <v>542</v>
      </c>
      <c r="R111" s="108">
        <v>6</v>
      </c>
      <c r="S111" s="111" t="s">
        <v>136</v>
      </c>
      <c r="T111" s="108">
        <v>1010202</v>
      </c>
      <c r="U111" s="108">
        <v>130</v>
      </c>
      <c r="V111" s="108">
        <v>5</v>
      </c>
      <c r="W111" s="108">
        <v>1</v>
      </c>
      <c r="X111" s="113">
        <v>2021</v>
      </c>
      <c r="Y111" s="113">
        <v>260</v>
      </c>
      <c r="Z111" s="113">
        <v>0</v>
      </c>
      <c r="AA111" s="114" t="s">
        <v>388</v>
      </c>
      <c r="AB111" s="108">
        <v>1141</v>
      </c>
      <c r="AC111" s="109" t="s">
        <v>388</v>
      </c>
      <c r="AD111" s="300" t="s">
        <v>466</v>
      </c>
      <c r="AE111" s="300" t="s">
        <v>389</v>
      </c>
      <c r="AF111" s="301">
        <f>AE111-AD111</f>
        <v>1</v>
      </c>
      <c r="AG111" s="302">
        <f>IF(AI111="SI",0,J111)</f>
        <v>240.89999999999998</v>
      </c>
      <c r="AH111" s="303">
        <f>AG111*AF111</f>
        <v>240.89999999999998</v>
      </c>
      <c r="AI111" s="304" t="s">
        <v>127</v>
      </c>
    </row>
    <row r="112" spans="1:35" ht="15">
      <c r="A112" s="108">
        <v>2021</v>
      </c>
      <c r="B112" s="108">
        <v>527</v>
      </c>
      <c r="C112" s="109" t="s">
        <v>352</v>
      </c>
      <c r="D112" s="297" t="s">
        <v>543</v>
      </c>
      <c r="E112" s="109" t="s">
        <v>376</v>
      </c>
      <c r="F112" s="298" t="s">
        <v>544</v>
      </c>
      <c r="G112" s="112">
        <v>897.88</v>
      </c>
      <c r="H112" s="112">
        <v>161.91</v>
      </c>
      <c r="I112" s="107" t="s">
        <v>118</v>
      </c>
      <c r="J112" s="112">
        <f>IF(I112="SI",G112-H112,G112)</f>
        <v>735.97</v>
      </c>
      <c r="K112" s="299" t="s">
        <v>545</v>
      </c>
      <c r="L112" s="108">
        <v>2021</v>
      </c>
      <c r="M112" s="108">
        <v>6179</v>
      </c>
      <c r="N112" s="109" t="s">
        <v>379</v>
      </c>
      <c r="O112" s="111" t="s">
        <v>546</v>
      </c>
      <c r="P112" s="109" t="s">
        <v>547</v>
      </c>
      <c r="Q112" s="109" t="s">
        <v>548</v>
      </c>
      <c r="R112" s="108">
        <v>6</v>
      </c>
      <c r="S112" s="111" t="s">
        <v>136</v>
      </c>
      <c r="T112" s="108">
        <v>1080203</v>
      </c>
      <c r="U112" s="108">
        <v>2890</v>
      </c>
      <c r="V112" s="108">
        <v>5</v>
      </c>
      <c r="W112" s="108">
        <v>2</v>
      </c>
      <c r="X112" s="113">
        <v>2021</v>
      </c>
      <c r="Y112" s="113">
        <v>123</v>
      </c>
      <c r="Z112" s="113">
        <v>0</v>
      </c>
      <c r="AA112" s="114" t="s">
        <v>388</v>
      </c>
      <c r="AB112" s="108">
        <v>1133</v>
      </c>
      <c r="AC112" s="109" t="s">
        <v>388</v>
      </c>
      <c r="AD112" s="300" t="s">
        <v>519</v>
      </c>
      <c r="AE112" s="300" t="s">
        <v>389</v>
      </c>
      <c r="AF112" s="301">
        <f>AE112-AD112</f>
        <v>-5</v>
      </c>
      <c r="AG112" s="302">
        <f>IF(AI112="SI",0,J112)</f>
        <v>735.97</v>
      </c>
      <c r="AH112" s="303">
        <f>AG112*AF112</f>
        <v>-3679.8500000000004</v>
      </c>
      <c r="AI112" s="304" t="s">
        <v>127</v>
      </c>
    </row>
    <row r="113" spans="1:35" ht="15">
      <c r="A113" s="108">
        <v>2021</v>
      </c>
      <c r="B113" s="108">
        <v>528</v>
      </c>
      <c r="C113" s="109" t="s">
        <v>352</v>
      </c>
      <c r="D113" s="297" t="s">
        <v>549</v>
      </c>
      <c r="E113" s="109" t="s">
        <v>376</v>
      </c>
      <c r="F113" s="298" t="s">
        <v>550</v>
      </c>
      <c r="G113" s="112">
        <v>897.88</v>
      </c>
      <c r="H113" s="112">
        <v>161.91</v>
      </c>
      <c r="I113" s="107" t="s">
        <v>118</v>
      </c>
      <c r="J113" s="112">
        <f>IF(I113="SI",G113-H113,G113)</f>
        <v>735.97</v>
      </c>
      <c r="K113" s="299" t="s">
        <v>545</v>
      </c>
      <c r="L113" s="108">
        <v>2021</v>
      </c>
      <c r="M113" s="108">
        <v>6173</v>
      </c>
      <c r="N113" s="109" t="s">
        <v>379</v>
      </c>
      <c r="O113" s="111" t="s">
        <v>546</v>
      </c>
      <c r="P113" s="109" t="s">
        <v>547</v>
      </c>
      <c r="Q113" s="109" t="s">
        <v>548</v>
      </c>
      <c r="R113" s="108">
        <v>6</v>
      </c>
      <c r="S113" s="111" t="s">
        <v>136</v>
      </c>
      <c r="T113" s="108">
        <v>1080203</v>
      </c>
      <c r="U113" s="108">
        <v>2890</v>
      </c>
      <c r="V113" s="108">
        <v>5</v>
      </c>
      <c r="W113" s="108">
        <v>2</v>
      </c>
      <c r="X113" s="113">
        <v>2021</v>
      </c>
      <c r="Y113" s="113">
        <v>123</v>
      </c>
      <c r="Z113" s="113">
        <v>0</v>
      </c>
      <c r="AA113" s="114" t="s">
        <v>388</v>
      </c>
      <c r="AB113" s="108">
        <v>1133</v>
      </c>
      <c r="AC113" s="109" t="s">
        <v>388</v>
      </c>
      <c r="AD113" s="300" t="s">
        <v>519</v>
      </c>
      <c r="AE113" s="300" t="s">
        <v>389</v>
      </c>
      <c r="AF113" s="301">
        <f>AE113-AD113</f>
        <v>-5</v>
      </c>
      <c r="AG113" s="302">
        <f>IF(AI113="SI",0,J113)</f>
        <v>735.97</v>
      </c>
      <c r="AH113" s="303">
        <f>AG113*AF113</f>
        <v>-3679.8500000000004</v>
      </c>
      <c r="AI113" s="304" t="s">
        <v>127</v>
      </c>
    </row>
    <row r="114" spans="1:35" ht="15">
      <c r="A114" s="108">
        <v>2021</v>
      </c>
      <c r="B114" s="108">
        <v>529</v>
      </c>
      <c r="C114" s="109" t="s">
        <v>352</v>
      </c>
      <c r="D114" s="297" t="s">
        <v>551</v>
      </c>
      <c r="E114" s="109" t="s">
        <v>376</v>
      </c>
      <c r="F114" s="298" t="s">
        <v>552</v>
      </c>
      <c r="G114" s="112">
        <v>897.88</v>
      </c>
      <c r="H114" s="112">
        <v>161.91</v>
      </c>
      <c r="I114" s="107" t="s">
        <v>118</v>
      </c>
      <c r="J114" s="112">
        <f>IF(I114="SI",G114-H114,G114)</f>
        <v>735.97</v>
      </c>
      <c r="K114" s="299" t="s">
        <v>545</v>
      </c>
      <c r="L114" s="108">
        <v>2021</v>
      </c>
      <c r="M114" s="108">
        <v>6175</v>
      </c>
      <c r="N114" s="109" t="s">
        <v>379</v>
      </c>
      <c r="O114" s="111" t="s">
        <v>546</v>
      </c>
      <c r="P114" s="109" t="s">
        <v>547</v>
      </c>
      <c r="Q114" s="109" t="s">
        <v>548</v>
      </c>
      <c r="R114" s="108">
        <v>6</v>
      </c>
      <c r="S114" s="111" t="s">
        <v>136</v>
      </c>
      <c r="T114" s="108">
        <v>1080203</v>
      </c>
      <c r="U114" s="108">
        <v>2890</v>
      </c>
      <c r="V114" s="108">
        <v>5</v>
      </c>
      <c r="W114" s="108">
        <v>2</v>
      </c>
      <c r="X114" s="113">
        <v>2021</v>
      </c>
      <c r="Y114" s="113">
        <v>123</v>
      </c>
      <c r="Z114" s="113">
        <v>0</v>
      </c>
      <c r="AA114" s="114" t="s">
        <v>388</v>
      </c>
      <c r="AB114" s="108">
        <v>1133</v>
      </c>
      <c r="AC114" s="109" t="s">
        <v>388</v>
      </c>
      <c r="AD114" s="300" t="s">
        <v>519</v>
      </c>
      <c r="AE114" s="300" t="s">
        <v>389</v>
      </c>
      <c r="AF114" s="301">
        <f>AE114-AD114</f>
        <v>-5</v>
      </c>
      <c r="AG114" s="302">
        <f>IF(AI114="SI",0,J114)</f>
        <v>735.97</v>
      </c>
      <c r="AH114" s="303">
        <f>AG114*AF114</f>
        <v>-3679.8500000000004</v>
      </c>
      <c r="AI114" s="304" t="s">
        <v>127</v>
      </c>
    </row>
    <row r="115" spans="1:35" ht="15">
      <c r="A115" s="108">
        <v>2021</v>
      </c>
      <c r="B115" s="108">
        <v>530</v>
      </c>
      <c r="C115" s="109" t="s">
        <v>352</v>
      </c>
      <c r="D115" s="297" t="s">
        <v>553</v>
      </c>
      <c r="E115" s="109" t="s">
        <v>376</v>
      </c>
      <c r="F115" s="298" t="s">
        <v>554</v>
      </c>
      <c r="G115" s="112">
        <v>897.88</v>
      </c>
      <c r="H115" s="112">
        <v>161.91</v>
      </c>
      <c r="I115" s="107" t="s">
        <v>118</v>
      </c>
      <c r="J115" s="112">
        <f>IF(I115="SI",G115-H115,G115)</f>
        <v>735.97</v>
      </c>
      <c r="K115" s="299" t="s">
        <v>545</v>
      </c>
      <c r="L115" s="108">
        <v>2021</v>
      </c>
      <c r="M115" s="108">
        <v>6178</v>
      </c>
      <c r="N115" s="109" t="s">
        <v>379</v>
      </c>
      <c r="O115" s="111" t="s">
        <v>546</v>
      </c>
      <c r="P115" s="109" t="s">
        <v>547</v>
      </c>
      <c r="Q115" s="109" t="s">
        <v>548</v>
      </c>
      <c r="R115" s="108">
        <v>6</v>
      </c>
      <c r="S115" s="111" t="s">
        <v>136</v>
      </c>
      <c r="T115" s="108">
        <v>1080203</v>
      </c>
      <c r="U115" s="108">
        <v>2890</v>
      </c>
      <c r="V115" s="108">
        <v>5</v>
      </c>
      <c r="W115" s="108">
        <v>2</v>
      </c>
      <c r="X115" s="113">
        <v>2021</v>
      </c>
      <c r="Y115" s="113">
        <v>123</v>
      </c>
      <c r="Z115" s="113">
        <v>0</v>
      </c>
      <c r="AA115" s="114" t="s">
        <v>388</v>
      </c>
      <c r="AB115" s="108">
        <v>1133</v>
      </c>
      <c r="AC115" s="109" t="s">
        <v>388</v>
      </c>
      <c r="AD115" s="300" t="s">
        <v>519</v>
      </c>
      <c r="AE115" s="300" t="s">
        <v>389</v>
      </c>
      <c r="AF115" s="301">
        <f>AE115-AD115</f>
        <v>-5</v>
      </c>
      <c r="AG115" s="302">
        <f>IF(AI115="SI",0,J115)</f>
        <v>735.97</v>
      </c>
      <c r="AH115" s="303">
        <f>AG115*AF115</f>
        <v>-3679.8500000000004</v>
      </c>
      <c r="AI115" s="304" t="s">
        <v>127</v>
      </c>
    </row>
    <row r="116" spans="1:35" ht="15">
      <c r="A116" s="108">
        <v>2021</v>
      </c>
      <c r="B116" s="108">
        <v>531</v>
      </c>
      <c r="C116" s="109" t="s">
        <v>352</v>
      </c>
      <c r="D116" s="297" t="s">
        <v>555</v>
      </c>
      <c r="E116" s="109" t="s">
        <v>376</v>
      </c>
      <c r="F116" s="298" t="s">
        <v>556</v>
      </c>
      <c r="G116" s="112">
        <v>897.88</v>
      </c>
      <c r="H116" s="112">
        <v>161.91</v>
      </c>
      <c r="I116" s="107" t="s">
        <v>118</v>
      </c>
      <c r="J116" s="112">
        <f>IF(I116="SI",G116-H116,G116)</f>
        <v>735.97</v>
      </c>
      <c r="K116" s="299" t="s">
        <v>545</v>
      </c>
      <c r="L116" s="108">
        <v>2021</v>
      </c>
      <c r="M116" s="108">
        <v>6177</v>
      </c>
      <c r="N116" s="109" t="s">
        <v>379</v>
      </c>
      <c r="O116" s="111" t="s">
        <v>546</v>
      </c>
      <c r="P116" s="109" t="s">
        <v>547</v>
      </c>
      <c r="Q116" s="109" t="s">
        <v>548</v>
      </c>
      <c r="R116" s="108">
        <v>6</v>
      </c>
      <c r="S116" s="111" t="s">
        <v>136</v>
      </c>
      <c r="T116" s="108">
        <v>1080203</v>
      </c>
      <c r="U116" s="108">
        <v>2890</v>
      </c>
      <c r="V116" s="108">
        <v>5</v>
      </c>
      <c r="W116" s="108">
        <v>2</v>
      </c>
      <c r="X116" s="113">
        <v>2021</v>
      </c>
      <c r="Y116" s="113">
        <v>123</v>
      </c>
      <c r="Z116" s="113">
        <v>0</v>
      </c>
      <c r="AA116" s="114" t="s">
        <v>388</v>
      </c>
      <c r="AB116" s="108">
        <v>1133</v>
      </c>
      <c r="AC116" s="109" t="s">
        <v>388</v>
      </c>
      <c r="AD116" s="300" t="s">
        <v>519</v>
      </c>
      <c r="AE116" s="300" t="s">
        <v>389</v>
      </c>
      <c r="AF116" s="301">
        <f>AE116-AD116</f>
        <v>-5</v>
      </c>
      <c r="AG116" s="302">
        <f>IF(AI116="SI",0,J116)</f>
        <v>735.97</v>
      </c>
      <c r="AH116" s="303">
        <f>AG116*AF116</f>
        <v>-3679.8500000000004</v>
      </c>
      <c r="AI116" s="304" t="s">
        <v>127</v>
      </c>
    </row>
    <row r="117" spans="1:35" ht="15">
      <c r="A117" s="108">
        <v>2021</v>
      </c>
      <c r="B117" s="108">
        <v>532</v>
      </c>
      <c r="C117" s="109" t="s">
        <v>352</v>
      </c>
      <c r="D117" s="297" t="s">
        <v>557</v>
      </c>
      <c r="E117" s="109" t="s">
        <v>376</v>
      </c>
      <c r="F117" s="298" t="s">
        <v>558</v>
      </c>
      <c r="G117" s="112">
        <v>897.88</v>
      </c>
      <c r="H117" s="112">
        <v>161.91</v>
      </c>
      <c r="I117" s="107" t="s">
        <v>118</v>
      </c>
      <c r="J117" s="112">
        <f>IF(I117="SI",G117-H117,G117)</f>
        <v>735.97</v>
      </c>
      <c r="K117" s="299" t="s">
        <v>545</v>
      </c>
      <c r="L117" s="108">
        <v>2021</v>
      </c>
      <c r="M117" s="108">
        <v>6176</v>
      </c>
      <c r="N117" s="109" t="s">
        <v>379</v>
      </c>
      <c r="O117" s="111" t="s">
        <v>546</v>
      </c>
      <c r="P117" s="109" t="s">
        <v>547</v>
      </c>
      <c r="Q117" s="109" t="s">
        <v>548</v>
      </c>
      <c r="R117" s="108">
        <v>6</v>
      </c>
      <c r="S117" s="111" t="s">
        <v>136</v>
      </c>
      <c r="T117" s="108">
        <v>1080203</v>
      </c>
      <c r="U117" s="108">
        <v>2890</v>
      </c>
      <c r="V117" s="108">
        <v>5</v>
      </c>
      <c r="W117" s="108">
        <v>2</v>
      </c>
      <c r="X117" s="113">
        <v>2021</v>
      </c>
      <c r="Y117" s="113">
        <v>123</v>
      </c>
      <c r="Z117" s="113">
        <v>0</v>
      </c>
      <c r="AA117" s="114" t="s">
        <v>388</v>
      </c>
      <c r="AB117" s="108">
        <v>1133</v>
      </c>
      <c r="AC117" s="109" t="s">
        <v>388</v>
      </c>
      <c r="AD117" s="300" t="s">
        <v>519</v>
      </c>
      <c r="AE117" s="300" t="s">
        <v>389</v>
      </c>
      <c r="AF117" s="301">
        <f>AE117-AD117</f>
        <v>-5</v>
      </c>
      <c r="AG117" s="302">
        <f>IF(AI117="SI",0,J117)</f>
        <v>735.97</v>
      </c>
      <c r="AH117" s="303">
        <f>AG117*AF117</f>
        <v>-3679.8500000000004</v>
      </c>
      <c r="AI117" s="304" t="s">
        <v>127</v>
      </c>
    </row>
    <row r="118" spans="1:35" ht="15">
      <c r="A118" s="108">
        <v>2021</v>
      </c>
      <c r="B118" s="108">
        <v>533</v>
      </c>
      <c r="C118" s="109" t="s">
        <v>352</v>
      </c>
      <c r="D118" s="297" t="s">
        <v>559</v>
      </c>
      <c r="E118" s="109" t="s">
        <v>245</v>
      </c>
      <c r="F118" s="298" t="s">
        <v>560</v>
      </c>
      <c r="G118" s="112">
        <v>30.22</v>
      </c>
      <c r="H118" s="112">
        <v>2.75</v>
      </c>
      <c r="I118" s="107" t="s">
        <v>118</v>
      </c>
      <c r="J118" s="112">
        <f>IF(I118="SI",G118-H118,G118)</f>
        <v>27.47</v>
      </c>
      <c r="K118" s="299" t="s">
        <v>153</v>
      </c>
      <c r="L118" s="108">
        <v>2021</v>
      </c>
      <c r="M118" s="108">
        <v>5652</v>
      </c>
      <c r="N118" s="109" t="s">
        <v>321</v>
      </c>
      <c r="O118" s="111" t="s">
        <v>561</v>
      </c>
      <c r="P118" s="109" t="s">
        <v>562</v>
      </c>
      <c r="Q118" s="109" t="s">
        <v>563</v>
      </c>
      <c r="R118" s="108">
        <v>7</v>
      </c>
      <c r="S118" s="111" t="s">
        <v>223</v>
      </c>
      <c r="T118" s="108">
        <v>1060203</v>
      </c>
      <c r="U118" s="108">
        <v>2340</v>
      </c>
      <c r="V118" s="108">
        <v>5</v>
      </c>
      <c r="W118" s="108">
        <v>3</v>
      </c>
      <c r="X118" s="113">
        <v>2021</v>
      </c>
      <c r="Y118" s="113">
        <v>214</v>
      </c>
      <c r="Z118" s="113">
        <v>0</v>
      </c>
      <c r="AA118" s="114" t="s">
        <v>326</v>
      </c>
      <c r="AB118" s="108">
        <v>1078</v>
      </c>
      <c r="AC118" s="109" t="s">
        <v>326</v>
      </c>
      <c r="AD118" s="300" t="s">
        <v>426</v>
      </c>
      <c r="AE118" s="300" t="s">
        <v>326</v>
      </c>
      <c r="AF118" s="301">
        <f>AE118-AD118</f>
        <v>10</v>
      </c>
      <c r="AG118" s="302">
        <f>IF(AI118="SI",0,J118)</f>
        <v>27.47</v>
      </c>
      <c r="AH118" s="303">
        <f>AG118*AF118</f>
        <v>274.7</v>
      </c>
      <c r="AI118" s="304" t="s">
        <v>127</v>
      </c>
    </row>
    <row r="119" spans="1:35" ht="15">
      <c r="A119" s="108">
        <v>2021</v>
      </c>
      <c r="B119" s="108">
        <v>534</v>
      </c>
      <c r="C119" s="109" t="s">
        <v>352</v>
      </c>
      <c r="D119" s="297" t="s">
        <v>564</v>
      </c>
      <c r="E119" s="109" t="s">
        <v>245</v>
      </c>
      <c r="F119" s="298" t="s">
        <v>560</v>
      </c>
      <c r="G119" s="112">
        <v>112.44</v>
      </c>
      <c r="H119" s="112">
        <v>10.22</v>
      </c>
      <c r="I119" s="107" t="s">
        <v>118</v>
      </c>
      <c r="J119" s="112">
        <f>IF(I119="SI",G119-H119,G119)</f>
        <v>102.22</v>
      </c>
      <c r="K119" s="299" t="s">
        <v>153</v>
      </c>
      <c r="L119" s="108">
        <v>2021</v>
      </c>
      <c r="M119" s="108">
        <v>5658</v>
      </c>
      <c r="N119" s="109" t="s">
        <v>321</v>
      </c>
      <c r="O119" s="111" t="s">
        <v>561</v>
      </c>
      <c r="P119" s="109" t="s">
        <v>562</v>
      </c>
      <c r="Q119" s="109" t="s">
        <v>563</v>
      </c>
      <c r="R119" s="108">
        <v>7</v>
      </c>
      <c r="S119" s="111" t="s">
        <v>223</v>
      </c>
      <c r="T119" s="108">
        <v>1060203</v>
      </c>
      <c r="U119" s="108">
        <v>2340</v>
      </c>
      <c r="V119" s="108">
        <v>5</v>
      </c>
      <c r="W119" s="108">
        <v>3</v>
      </c>
      <c r="X119" s="113">
        <v>2021</v>
      </c>
      <c r="Y119" s="113">
        <v>214</v>
      </c>
      <c r="Z119" s="113">
        <v>0</v>
      </c>
      <c r="AA119" s="114" t="s">
        <v>326</v>
      </c>
      <c r="AB119" s="108">
        <v>1078</v>
      </c>
      <c r="AC119" s="109" t="s">
        <v>326</v>
      </c>
      <c r="AD119" s="300" t="s">
        <v>426</v>
      </c>
      <c r="AE119" s="300" t="s">
        <v>326</v>
      </c>
      <c r="AF119" s="301">
        <f>AE119-AD119</f>
        <v>10</v>
      </c>
      <c r="AG119" s="302">
        <f>IF(AI119="SI",0,J119)</f>
        <v>102.22</v>
      </c>
      <c r="AH119" s="303">
        <f>AG119*AF119</f>
        <v>1022.2</v>
      </c>
      <c r="AI119" s="304" t="s">
        <v>127</v>
      </c>
    </row>
    <row r="120" spans="1:35" ht="15">
      <c r="A120" s="108">
        <v>2021</v>
      </c>
      <c r="B120" s="108">
        <v>535</v>
      </c>
      <c r="C120" s="109" t="s">
        <v>352</v>
      </c>
      <c r="D120" s="297" t="s">
        <v>565</v>
      </c>
      <c r="E120" s="109" t="s">
        <v>245</v>
      </c>
      <c r="F120" s="298" t="s">
        <v>566</v>
      </c>
      <c r="G120" s="112">
        <v>75.33</v>
      </c>
      <c r="H120" s="112">
        <v>6.85</v>
      </c>
      <c r="I120" s="107" t="s">
        <v>118</v>
      </c>
      <c r="J120" s="112">
        <f>IF(I120="SI",G120-H120,G120)</f>
        <v>68.48</v>
      </c>
      <c r="K120" s="299" t="s">
        <v>153</v>
      </c>
      <c r="L120" s="108">
        <v>2021</v>
      </c>
      <c r="M120" s="108">
        <v>5644</v>
      </c>
      <c r="N120" s="109" t="s">
        <v>321</v>
      </c>
      <c r="O120" s="111" t="s">
        <v>561</v>
      </c>
      <c r="P120" s="109" t="s">
        <v>562</v>
      </c>
      <c r="Q120" s="109" t="s">
        <v>563</v>
      </c>
      <c r="R120" s="108">
        <v>7</v>
      </c>
      <c r="S120" s="111" t="s">
        <v>223</v>
      </c>
      <c r="T120" s="108">
        <v>1060203</v>
      </c>
      <c r="U120" s="108">
        <v>2340</v>
      </c>
      <c r="V120" s="108">
        <v>10</v>
      </c>
      <c r="W120" s="108">
        <v>3</v>
      </c>
      <c r="X120" s="113">
        <v>2021</v>
      </c>
      <c r="Y120" s="113">
        <v>210</v>
      </c>
      <c r="Z120" s="113">
        <v>0</v>
      </c>
      <c r="AA120" s="114" t="s">
        <v>326</v>
      </c>
      <c r="AB120" s="108">
        <v>1079</v>
      </c>
      <c r="AC120" s="109" t="s">
        <v>326</v>
      </c>
      <c r="AD120" s="300" t="s">
        <v>426</v>
      </c>
      <c r="AE120" s="300" t="s">
        <v>326</v>
      </c>
      <c r="AF120" s="301">
        <f>AE120-AD120</f>
        <v>10</v>
      </c>
      <c r="AG120" s="302">
        <f>IF(AI120="SI",0,J120)</f>
        <v>68.48</v>
      </c>
      <c r="AH120" s="303">
        <f>AG120*AF120</f>
        <v>684.8000000000001</v>
      </c>
      <c r="AI120" s="304" t="s">
        <v>127</v>
      </c>
    </row>
    <row r="121" spans="1:35" ht="15">
      <c r="A121" s="108">
        <v>2021</v>
      </c>
      <c r="B121" s="108">
        <v>536</v>
      </c>
      <c r="C121" s="109" t="s">
        <v>352</v>
      </c>
      <c r="D121" s="297" t="s">
        <v>567</v>
      </c>
      <c r="E121" s="109" t="s">
        <v>245</v>
      </c>
      <c r="F121" s="298" t="s">
        <v>568</v>
      </c>
      <c r="G121" s="112">
        <v>0.58</v>
      </c>
      <c r="H121" s="112">
        <v>0.58</v>
      </c>
      <c r="I121" s="107" t="s">
        <v>118</v>
      </c>
      <c r="J121" s="112">
        <f>IF(I121="SI",G121-H121,G121)</f>
        <v>0</v>
      </c>
      <c r="K121" s="299" t="s">
        <v>153</v>
      </c>
      <c r="L121" s="108">
        <v>2021</v>
      </c>
      <c r="M121" s="108">
        <v>5639</v>
      </c>
      <c r="N121" s="109" t="s">
        <v>321</v>
      </c>
      <c r="O121" s="111" t="s">
        <v>561</v>
      </c>
      <c r="P121" s="109" t="s">
        <v>562</v>
      </c>
      <c r="Q121" s="109" t="s">
        <v>563</v>
      </c>
      <c r="R121" s="108">
        <v>7</v>
      </c>
      <c r="S121" s="111" t="s">
        <v>223</v>
      </c>
      <c r="T121" s="108">
        <v>1010503</v>
      </c>
      <c r="U121" s="108">
        <v>470</v>
      </c>
      <c r="V121" s="108">
        <v>5</v>
      </c>
      <c r="W121" s="108">
        <v>4</v>
      </c>
      <c r="X121" s="113">
        <v>2021</v>
      </c>
      <c r="Y121" s="113">
        <v>262</v>
      </c>
      <c r="Z121" s="113">
        <v>0</v>
      </c>
      <c r="AA121" s="114" t="s">
        <v>326</v>
      </c>
      <c r="AB121" s="108">
        <v>1075</v>
      </c>
      <c r="AC121" s="109" t="s">
        <v>326</v>
      </c>
      <c r="AD121" s="300" t="s">
        <v>426</v>
      </c>
      <c r="AE121" s="300" t="s">
        <v>326</v>
      </c>
      <c r="AF121" s="301">
        <f>AE121-AD121</f>
        <v>10</v>
      </c>
      <c r="AG121" s="302">
        <f>IF(AI121="SI",0,J121)</f>
        <v>0</v>
      </c>
      <c r="AH121" s="303">
        <f>AG121*AF121</f>
        <v>0</v>
      </c>
      <c r="AI121" s="304" t="s">
        <v>127</v>
      </c>
    </row>
    <row r="122" spans="1:35" ht="15">
      <c r="A122" s="108">
        <v>2021</v>
      </c>
      <c r="B122" s="108">
        <v>537</v>
      </c>
      <c r="C122" s="109" t="s">
        <v>352</v>
      </c>
      <c r="D122" s="297" t="s">
        <v>569</v>
      </c>
      <c r="E122" s="109" t="s">
        <v>245</v>
      </c>
      <c r="F122" s="298" t="s">
        <v>570</v>
      </c>
      <c r="G122" s="112">
        <v>18.12</v>
      </c>
      <c r="H122" s="112">
        <v>1.64</v>
      </c>
      <c r="I122" s="107" t="s">
        <v>118</v>
      </c>
      <c r="J122" s="112">
        <f>IF(I122="SI",G122-H122,G122)</f>
        <v>16.48</v>
      </c>
      <c r="K122" s="299" t="s">
        <v>153</v>
      </c>
      <c r="L122" s="108">
        <v>2021</v>
      </c>
      <c r="M122" s="108">
        <v>5647</v>
      </c>
      <c r="N122" s="109" t="s">
        <v>321</v>
      </c>
      <c r="O122" s="111" t="s">
        <v>561</v>
      </c>
      <c r="P122" s="109" t="s">
        <v>562</v>
      </c>
      <c r="Q122" s="109" t="s">
        <v>563</v>
      </c>
      <c r="R122" s="108">
        <v>7</v>
      </c>
      <c r="S122" s="111" t="s">
        <v>223</v>
      </c>
      <c r="T122" s="108">
        <v>1010203</v>
      </c>
      <c r="U122" s="108">
        <v>140</v>
      </c>
      <c r="V122" s="108">
        <v>5</v>
      </c>
      <c r="W122" s="108">
        <v>4</v>
      </c>
      <c r="X122" s="113">
        <v>2021</v>
      </c>
      <c r="Y122" s="113">
        <v>207</v>
      </c>
      <c r="Z122" s="113">
        <v>0</v>
      </c>
      <c r="AA122" s="114" t="s">
        <v>326</v>
      </c>
      <c r="AB122" s="108">
        <v>1072</v>
      </c>
      <c r="AC122" s="109" t="s">
        <v>326</v>
      </c>
      <c r="AD122" s="300" t="s">
        <v>426</v>
      </c>
      <c r="AE122" s="300" t="s">
        <v>326</v>
      </c>
      <c r="AF122" s="301">
        <f>AE122-AD122</f>
        <v>10</v>
      </c>
      <c r="AG122" s="302">
        <f>IF(AI122="SI",0,J122)</f>
        <v>16.48</v>
      </c>
      <c r="AH122" s="303">
        <f>AG122*AF122</f>
        <v>164.8</v>
      </c>
      <c r="AI122" s="304" t="s">
        <v>127</v>
      </c>
    </row>
    <row r="123" spans="1:35" ht="72">
      <c r="A123" s="108">
        <v>2021</v>
      </c>
      <c r="B123" s="108">
        <v>538</v>
      </c>
      <c r="C123" s="109" t="s">
        <v>352</v>
      </c>
      <c r="D123" s="297" t="s">
        <v>571</v>
      </c>
      <c r="E123" s="109" t="s">
        <v>245</v>
      </c>
      <c r="F123" s="305" t="s">
        <v>572</v>
      </c>
      <c r="G123" s="112">
        <v>0.83</v>
      </c>
      <c r="H123" s="112">
        <v>0.83</v>
      </c>
      <c r="I123" s="107" t="s">
        <v>118</v>
      </c>
      <c r="J123" s="112">
        <f>IF(I123="SI",G123-H123,G123)</f>
        <v>0</v>
      </c>
      <c r="K123" s="299" t="s">
        <v>153</v>
      </c>
      <c r="L123" s="108">
        <v>2021</v>
      </c>
      <c r="M123" s="108">
        <v>5629</v>
      </c>
      <c r="N123" s="109" t="s">
        <v>321</v>
      </c>
      <c r="O123" s="111" t="s">
        <v>561</v>
      </c>
      <c r="P123" s="109" t="s">
        <v>562</v>
      </c>
      <c r="Q123" s="109" t="s">
        <v>563</v>
      </c>
      <c r="R123" s="108">
        <v>7</v>
      </c>
      <c r="S123" s="111" t="s">
        <v>223</v>
      </c>
      <c r="T123" s="108">
        <v>1010503</v>
      </c>
      <c r="U123" s="108">
        <v>470</v>
      </c>
      <c r="V123" s="108">
        <v>5</v>
      </c>
      <c r="W123" s="108">
        <v>4</v>
      </c>
      <c r="X123" s="113">
        <v>2021</v>
      </c>
      <c r="Y123" s="113">
        <v>213</v>
      </c>
      <c r="Z123" s="113">
        <v>0</v>
      </c>
      <c r="AA123" s="114" t="s">
        <v>326</v>
      </c>
      <c r="AB123" s="108">
        <v>1073</v>
      </c>
      <c r="AC123" s="109" t="s">
        <v>326</v>
      </c>
      <c r="AD123" s="300" t="s">
        <v>426</v>
      </c>
      <c r="AE123" s="300" t="s">
        <v>326</v>
      </c>
      <c r="AF123" s="301">
        <f>AE123-AD123</f>
        <v>10</v>
      </c>
      <c r="AG123" s="302">
        <f>IF(AI123="SI",0,J123)</f>
        <v>0</v>
      </c>
      <c r="AH123" s="303">
        <f>AG123*AF123</f>
        <v>0</v>
      </c>
      <c r="AI123" s="304" t="s">
        <v>127</v>
      </c>
    </row>
    <row r="124" spans="1:35" ht="48">
      <c r="A124" s="108">
        <v>2021</v>
      </c>
      <c r="B124" s="108">
        <v>539</v>
      </c>
      <c r="C124" s="109" t="s">
        <v>352</v>
      </c>
      <c r="D124" s="297" t="s">
        <v>573</v>
      </c>
      <c r="E124" s="109" t="s">
        <v>245</v>
      </c>
      <c r="F124" s="305" t="s">
        <v>574</v>
      </c>
      <c r="G124" s="112">
        <v>0.71</v>
      </c>
      <c r="H124" s="112">
        <v>0.71</v>
      </c>
      <c r="I124" s="107" t="s">
        <v>118</v>
      </c>
      <c r="J124" s="112">
        <f>IF(I124="SI",G124-H124,G124)</f>
        <v>0</v>
      </c>
      <c r="K124" s="299" t="s">
        <v>153</v>
      </c>
      <c r="L124" s="108">
        <v>2021</v>
      </c>
      <c r="M124" s="108">
        <v>5651</v>
      </c>
      <c r="N124" s="109" t="s">
        <v>321</v>
      </c>
      <c r="O124" s="111" t="s">
        <v>561</v>
      </c>
      <c r="P124" s="109" t="s">
        <v>562</v>
      </c>
      <c r="Q124" s="109" t="s">
        <v>563</v>
      </c>
      <c r="R124" s="108">
        <v>7</v>
      </c>
      <c r="S124" s="111" t="s">
        <v>223</v>
      </c>
      <c r="T124" s="108">
        <v>1010503</v>
      </c>
      <c r="U124" s="108">
        <v>470</v>
      </c>
      <c r="V124" s="108">
        <v>5</v>
      </c>
      <c r="W124" s="108">
        <v>4</v>
      </c>
      <c r="X124" s="113">
        <v>2021</v>
      </c>
      <c r="Y124" s="113">
        <v>216</v>
      </c>
      <c r="Z124" s="113">
        <v>0</v>
      </c>
      <c r="AA124" s="114" t="s">
        <v>326</v>
      </c>
      <c r="AB124" s="108">
        <v>1074</v>
      </c>
      <c r="AC124" s="109" t="s">
        <v>326</v>
      </c>
      <c r="AD124" s="300" t="s">
        <v>426</v>
      </c>
      <c r="AE124" s="300" t="s">
        <v>326</v>
      </c>
      <c r="AF124" s="301">
        <f>AE124-AD124</f>
        <v>10</v>
      </c>
      <c r="AG124" s="302">
        <f>IF(AI124="SI",0,J124)</f>
        <v>0</v>
      </c>
      <c r="AH124" s="303">
        <f>AG124*AF124</f>
        <v>0</v>
      </c>
      <c r="AI124" s="304" t="s">
        <v>127</v>
      </c>
    </row>
    <row r="125" spans="1:35" ht="72">
      <c r="A125" s="108">
        <v>2021</v>
      </c>
      <c r="B125" s="108">
        <v>540</v>
      </c>
      <c r="C125" s="109" t="s">
        <v>352</v>
      </c>
      <c r="D125" s="297" t="s">
        <v>575</v>
      </c>
      <c r="E125" s="109" t="s">
        <v>245</v>
      </c>
      <c r="F125" s="305" t="s">
        <v>576</v>
      </c>
      <c r="G125" s="112">
        <v>50.52</v>
      </c>
      <c r="H125" s="112">
        <v>4.58</v>
      </c>
      <c r="I125" s="107" t="s">
        <v>118</v>
      </c>
      <c r="J125" s="112">
        <f>IF(I125="SI",G125-H125,G125)</f>
        <v>45.940000000000005</v>
      </c>
      <c r="K125" s="299" t="s">
        <v>153</v>
      </c>
      <c r="L125" s="108">
        <v>2021</v>
      </c>
      <c r="M125" s="108">
        <v>5660</v>
      </c>
      <c r="N125" s="109" t="s">
        <v>321</v>
      </c>
      <c r="O125" s="111" t="s">
        <v>561</v>
      </c>
      <c r="P125" s="109" t="s">
        <v>562</v>
      </c>
      <c r="Q125" s="109" t="s">
        <v>563</v>
      </c>
      <c r="R125" s="108">
        <v>7</v>
      </c>
      <c r="S125" s="111" t="s">
        <v>223</v>
      </c>
      <c r="T125" s="108">
        <v>1040203</v>
      </c>
      <c r="U125" s="108">
        <v>1570</v>
      </c>
      <c r="V125" s="108">
        <v>5</v>
      </c>
      <c r="W125" s="108">
        <v>4</v>
      </c>
      <c r="X125" s="113">
        <v>2021</v>
      </c>
      <c r="Y125" s="113">
        <v>211</v>
      </c>
      <c r="Z125" s="113">
        <v>0</v>
      </c>
      <c r="AA125" s="114" t="s">
        <v>326</v>
      </c>
      <c r="AB125" s="108">
        <v>1076</v>
      </c>
      <c r="AC125" s="109" t="s">
        <v>326</v>
      </c>
      <c r="AD125" s="300" t="s">
        <v>426</v>
      </c>
      <c r="AE125" s="300" t="s">
        <v>326</v>
      </c>
      <c r="AF125" s="301">
        <f>AE125-AD125</f>
        <v>10</v>
      </c>
      <c r="AG125" s="302">
        <f>IF(AI125="SI",0,J125)</f>
        <v>45.940000000000005</v>
      </c>
      <c r="AH125" s="303">
        <f>AG125*AF125</f>
        <v>459.40000000000003</v>
      </c>
      <c r="AI125" s="304" t="s">
        <v>127</v>
      </c>
    </row>
    <row r="126" spans="1:35" ht="60">
      <c r="A126" s="108">
        <v>2021</v>
      </c>
      <c r="B126" s="108">
        <v>541</v>
      </c>
      <c r="C126" s="109" t="s">
        <v>352</v>
      </c>
      <c r="D126" s="297" t="s">
        <v>577</v>
      </c>
      <c r="E126" s="109" t="s">
        <v>245</v>
      </c>
      <c r="F126" s="305" t="s">
        <v>578</v>
      </c>
      <c r="G126" s="112">
        <v>17.69</v>
      </c>
      <c r="H126" s="112">
        <v>1.6</v>
      </c>
      <c r="I126" s="107" t="s">
        <v>118</v>
      </c>
      <c r="J126" s="112">
        <f>IF(I126="SI",G126-H126,G126)</f>
        <v>16.09</v>
      </c>
      <c r="K126" s="299" t="s">
        <v>153</v>
      </c>
      <c r="L126" s="108">
        <v>2021</v>
      </c>
      <c r="M126" s="108">
        <v>5643</v>
      </c>
      <c r="N126" s="109" t="s">
        <v>321</v>
      </c>
      <c r="O126" s="111" t="s">
        <v>561</v>
      </c>
      <c r="P126" s="109" t="s">
        <v>562</v>
      </c>
      <c r="Q126" s="109" t="s">
        <v>563</v>
      </c>
      <c r="R126" s="108">
        <v>7</v>
      </c>
      <c r="S126" s="111" t="s">
        <v>223</v>
      </c>
      <c r="T126" s="108">
        <v>1010503</v>
      </c>
      <c r="U126" s="108">
        <v>470</v>
      </c>
      <c r="V126" s="108">
        <v>5</v>
      </c>
      <c r="W126" s="108">
        <v>4</v>
      </c>
      <c r="X126" s="113">
        <v>2021</v>
      </c>
      <c r="Y126" s="113">
        <v>213</v>
      </c>
      <c r="Z126" s="113">
        <v>0</v>
      </c>
      <c r="AA126" s="114" t="s">
        <v>326</v>
      </c>
      <c r="AB126" s="108">
        <v>1073</v>
      </c>
      <c r="AC126" s="109" t="s">
        <v>326</v>
      </c>
      <c r="AD126" s="300" t="s">
        <v>426</v>
      </c>
      <c r="AE126" s="300" t="s">
        <v>326</v>
      </c>
      <c r="AF126" s="301">
        <f>AE126-AD126</f>
        <v>10</v>
      </c>
      <c r="AG126" s="302">
        <f>IF(AI126="SI",0,J126)</f>
        <v>16.09</v>
      </c>
      <c r="AH126" s="303">
        <f>AG126*AF126</f>
        <v>160.9</v>
      </c>
      <c r="AI126" s="304" t="s">
        <v>127</v>
      </c>
    </row>
    <row r="127" spans="1:35" ht="60">
      <c r="A127" s="108">
        <v>2021</v>
      </c>
      <c r="B127" s="108">
        <v>542</v>
      </c>
      <c r="C127" s="109" t="s">
        <v>352</v>
      </c>
      <c r="D127" s="297" t="s">
        <v>579</v>
      </c>
      <c r="E127" s="109" t="s">
        <v>245</v>
      </c>
      <c r="F127" s="305" t="s">
        <v>580</v>
      </c>
      <c r="G127" s="112">
        <v>0.95</v>
      </c>
      <c r="H127" s="112">
        <v>0.95</v>
      </c>
      <c r="I127" s="107" t="s">
        <v>118</v>
      </c>
      <c r="J127" s="112">
        <f>IF(I127="SI",G127-H127,G127)</f>
        <v>0</v>
      </c>
      <c r="K127" s="299" t="s">
        <v>153</v>
      </c>
      <c r="L127" s="108">
        <v>2021</v>
      </c>
      <c r="M127" s="108">
        <v>5646</v>
      </c>
      <c r="N127" s="109" t="s">
        <v>321</v>
      </c>
      <c r="O127" s="111" t="s">
        <v>561</v>
      </c>
      <c r="P127" s="109" t="s">
        <v>562</v>
      </c>
      <c r="Q127" s="109" t="s">
        <v>563</v>
      </c>
      <c r="R127" s="108">
        <v>7</v>
      </c>
      <c r="S127" s="111" t="s">
        <v>223</v>
      </c>
      <c r="T127" s="108">
        <v>1070103</v>
      </c>
      <c r="U127" s="108">
        <v>2560</v>
      </c>
      <c r="V127" s="108">
        <v>5</v>
      </c>
      <c r="W127" s="108">
        <v>3</v>
      </c>
      <c r="X127" s="113">
        <v>2021</v>
      </c>
      <c r="Y127" s="113">
        <v>215</v>
      </c>
      <c r="Z127" s="113">
        <v>0</v>
      </c>
      <c r="AA127" s="114" t="s">
        <v>326</v>
      </c>
      <c r="AB127" s="108">
        <v>1081</v>
      </c>
      <c r="AC127" s="109" t="s">
        <v>326</v>
      </c>
      <c r="AD127" s="300" t="s">
        <v>426</v>
      </c>
      <c r="AE127" s="300" t="s">
        <v>326</v>
      </c>
      <c r="AF127" s="301">
        <f>AE127-AD127</f>
        <v>10</v>
      </c>
      <c r="AG127" s="302">
        <f>IF(AI127="SI",0,J127)</f>
        <v>0</v>
      </c>
      <c r="AH127" s="303">
        <f>AG127*AF127</f>
        <v>0</v>
      </c>
      <c r="AI127" s="304" t="s">
        <v>127</v>
      </c>
    </row>
    <row r="128" spans="1:35" ht="60">
      <c r="A128" s="108">
        <v>2021</v>
      </c>
      <c r="B128" s="108">
        <v>543</v>
      </c>
      <c r="C128" s="109" t="s">
        <v>352</v>
      </c>
      <c r="D128" s="297" t="s">
        <v>581</v>
      </c>
      <c r="E128" s="109" t="s">
        <v>245</v>
      </c>
      <c r="F128" s="305" t="s">
        <v>580</v>
      </c>
      <c r="G128" s="112">
        <v>0.27</v>
      </c>
      <c r="H128" s="112">
        <v>0.27</v>
      </c>
      <c r="I128" s="107" t="s">
        <v>118</v>
      </c>
      <c r="J128" s="112">
        <f>IF(I128="SI",G128-H128,G128)</f>
        <v>0</v>
      </c>
      <c r="K128" s="299" t="s">
        <v>153</v>
      </c>
      <c r="L128" s="108">
        <v>2021</v>
      </c>
      <c r="M128" s="108">
        <v>5649</v>
      </c>
      <c r="N128" s="109" t="s">
        <v>321</v>
      </c>
      <c r="O128" s="111" t="s">
        <v>561</v>
      </c>
      <c r="P128" s="109" t="s">
        <v>562</v>
      </c>
      <c r="Q128" s="109" t="s">
        <v>563</v>
      </c>
      <c r="R128" s="108">
        <v>7</v>
      </c>
      <c r="S128" s="111" t="s">
        <v>223</v>
      </c>
      <c r="T128" s="108">
        <v>1070103</v>
      </c>
      <c r="U128" s="108">
        <v>2560</v>
      </c>
      <c r="V128" s="108">
        <v>5</v>
      </c>
      <c r="W128" s="108">
        <v>3</v>
      </c>
      <c r="X128" s="113">
        <v>2021</v>
      </c>
      <c r="Y128" s="113">
        <v>215</v>
      </c>
      <c r="Z128" s="113">
        <v>0</v>
      </c>
      <c r="AA128" s="114" t="s">
        <v>326</v>
      </c>
      <c r="AB128" s="108">
        <v>1081</v>
      </c>
      <c r="AC128" s="109" t="s">
        <v>326</v>
      </c>
      <c r="AD128" s="300" t="s">
        <v>426</v>
      </c>
      <c r="AE128" s="300" t="s">
        <v>326</v>
      </c>
      <c r="AF128" s="301">
        <f>AE128-AD128</f>
        <v>10</v>
      </c>
      <c r="AG128" s="302">
        <f>IF(AI128="SI",0,J128)</f>
        <v>0</v>
      </c>
      <c r="AH128" s="303">
        <f>AG128*AF128</f>
        <v>0</v>
      </c>
      <c r="AI128" s="304" t="s">
        <v>127</v>
      </c>
    </row>
    <row r="129" spans="1:35" ht="48">
      <c r="A129" s="108">
        <v>2021</v>
      </c>
      <c r="B129" s="108">
        <v>544</v>
      </c>
      <c r="C129" s="109" t="s">
        <v>352</v>
      </c>
      <c r="D129" s="297" t="s">
        <v>582</v>
      </c>
      <c r="E129" s="109" t="s">
        <v>245</v>
      </c>
      <c r="F129" s="305" t="s">
        <v>583</v>
      </c>
      <c r="G129" s="112">
        <v>0.84</v>
      </c>
      <c r="H129" s="112">
        <v>0.84</v>
      </c>
      <c r="I129" s="107" t="s">
        <v>118</v>
      </c>
      <c r="J129" s="112">
        <f>IF(I129="SI",G129-H129,G129)</f>
        <v>0</v>
      </c>
      <c r="K129" s="299" t="s">
        <v>153</v>
      </c>
      <c r="L129" s="108">
        <v>2021</v>
      </c>
      <c r="M129" s="108">
        <v>5657</v>
      </c>
      <c r="N129" s="109" t="s">
        <v>321</v>
      </c>
      <c r="O129" s="111" t="s">
        <v>561</v>
      </c>
      <c r="P129" s="109" t="s">
        <v>562</v>
      </c>
      <c r="Q129" s="109" t="s">
        <v>563</v>
      </c>
      <c r="R129" s="108">
        <v>7</v>
      </c>
      <c r="S129" s="111" t="s">
        <v>223</v>
      </c>
      <c r="T129" s="108">
        <v>1100503</v>
      </c>
      <c r="U129" s="108">
        <v>4210</v>
      </c>
      <c r="V129" s="108">
        <v>5</v>
      </c>
      <c r="W129" s="108">
        <v>2</v>
      </c>
      <c r="X129" s="113">
        <v>2021</v>
      </c>
      <c r="Y129" s="113">
        <v>212</v>
      </c>
      <c r="Z129" s="113">
        <v>0</v>
      </c>
      <c r="AA129" s="114" t="s">
        <v>326</v>
      </c>
      <c r="AB129" s="108">
        <v>1082</v>
      </c>
      <c r="AC129" s="109" t="s">
        <v>326</v>
      </c>
      <c r="AD129" s="300" t="s">
        <v>426</v>
      </c>
      <c r="AE129" s="300" t="s">
        <v>326</v>
      </c>
      <c r="AF129" s="301">
        <f>AE129-AD129</f>
        <v>10</v>
      </c>
      <c r="AG129" s="302">
        <f>IF(AI129="SI",0,J129)</f>
        <v>0</v>
      </c>
      <c r="AH129" s="303">
        <f>AG129*AF129</f>
        <v>0</v>
      </c>
      <c r="AI129" s="304" t="s">
        <v>127</v>
      </c>
    </row>
    <row r="130" spans="1:35" ht="60">
      <c r="A130" s="108">
        <v>2021</v>
      </c>
      <c r="B130" s="108">
        <v>545</v>
      </c>
      <c r="C130" s="109" t="s">
        <v>352</v>
      </c>
      <c r="D130" s="297" t="s">
        <v>584</v>
      </c>
      <c r="E130" s="109" t="s">
        <v>245</v>
      </c>
      <c r="F130" s="305" t="s">
        <v>580</v>
      </c>
      <c r="G130" s="112">
        <v>0.83</v>
      </c>
      <c r="H130" s="112">
        <v>0.83</v>
      </c>
      <c r="I130" s="107" t="s">
        <v>118</v>
      </c>
      <c r="J130" s="112">
        <f>IF(I130="SI",G130-H130,G130)</f>
        <v>0</v>
      </c>
      <c r="K130" s="299" t="s">
        <v>153</v>
      </c>
      <c r="L130" s="108">
        <v>2021</v>
      </c>
      <c r="M130" s="108">
        <v>5655</v>
      </c>
      <c r="N130" s="109" t="s">
        <v>321</v>
      </c>
      <c r="O130" s="111" t="s">
        <v>561</v>
      </c>
      <c r="P130" s="109" t="s">
        <v>562</v>
      </c>
      <c r="Q130" s="109" t="s">
        <v>563</v>
      </c>
      <c r="R130" s="108">
        <v>7</v>
      </c>
      <c r="S130" s="111" t="s">
        <v>223</v>
      </c>
      <c r="T130" s="108">
        <v>1070103</v>
      </c>
      <c r="U130" s="108">
        <v>2560</v>
      </c>
      <c r="V130" s="108">
        <v>5</v>
      </c>
      <c r="W130" s="108">
        <v>3</v>
      </c>
      <c r="X130" s="113">
        <v>2021</v>
      </c>
      <c r="Y130" s="113">
        <v>215</v>
      </c>
      <c r="Z130" s="113">
        <v>0</v>
      </c>
      <c r="AA130" s="114" t="s">
        <v>326</v>
      </c>
      <c r="AB130" s="108">
        <v>1081</v>
      </c>
      <c r="AC130" s="109" t="s">
        <v>326</v>
      </c>
      <c r="AD130" s="300" t="s">
        <v>426</v>
      </c>
      <c r="AE130" s="300" t="s">
        <v>326</v>
      </c>
      <c r="AF130" s="301">
        <f>AE130-AD130</f>
        <v>10</v>
      </c>
      <c r="AG130" s="302">
        <f>IF(AI130="SI",0,J130)</f>
        <v>0</v>
      </c>
      <c r="AH130" s="303">
        <f>AG130*AF130</f>
        <v>0</v>
      </c>
      <c r="AI130" s="304" t="s">
        <v>127</v>
      </c>
    </row>
    <row r="131" spans="1:35" ht="60">
      <c r="A131" s="108">
        <v>2021</v>
      </c>
      <c r="B131" s="108">
        <v>546</v>
      </c>
      <c r="C131" s="109" t="s">
        <v>352</v>
      </c>
      <c r="D131" s="297" t="s">
        <v>585</v>
      </c>
      <c r="E131" s="109" t="s">
        <v>245</v>
      </c>
      <c r="F131" s="305" t="s">
        <v>580</v>
      </c>
      <c r="G131" s="112">
        <v>18.31</v>
      </c>
      <c r="H131" s="112">
        <v>1.66</v>
      </c>
      <c r="I131" s="107" t="s">
        <v>118</v>
      </c>
      <c r="J131" s="112">
        <f>IF(I131="SI",G131-H131,G131)</f>
        <v>16.65</v>
      </c>
      <c r="K131" s="299" t="s">
        <v>153</v>
      </c>
      <c r="L131" s="108">
        <v>2021</v>
      </c>
      <c r="M131" s="108">
        <v>5642</v>
      </c>
      <c r="N131" s="109" t="s">
        <v>321</v>
      </c>
      <c r="O131" s="111" t="s">
        <v>561</v>
      </c>
      <c r="P131" s="109" t="s">
        <v>562</v>
      </c>
      <c r="Q131" s="109" t="s">
        <v>563</v>
      </c>
      <c r="R131" s="108">
        <v>7</v>
      </c>
      <c r="S131" s="111" t="s">
        <v>223</v>
      </c>
      <c r="T131" s="108">
        <v>1070103</v>
      </c>
      <c r="U131" s="108">
        <v>2560</v>
      </c>
      <c r="V131" s="108">
        <v>5</v>
      </c>
      <c r="W131" s="108">
        <v>3</v>
      </c>
      <c r="X131" s="113">
        <v>2021</v>
      </c>
      <c r="Y131" s="113">
        <v>215</v>
      </c>
      <c r="Z131" s="113">
        <v>0</v>
      </c>
      <c r="AA131" s="114" t="s">
        <v>326</v>
      </c>
      <c r="AB131" s="108">
        <v>1081</v>
      </c>
      <c r="AC131" s="109" t="s">
        <v>326</v>
      </c>
      <c r="AD131" s="300" t="s">
        <v>426</v>
      </c>
      <c r="AE131" s="300" t="s">
        <v>326</v>
      </c>
      <c r="AF131" s="301">
        <f>AE131-AD131</f>
        <v>10</v>
      </c>
      <c r="AG131" s="302">
        <f>IF(AI131="SI",0,J131)</f>
        <v>16.65</v>
      </c>
      <c r="AH131" s="303">
        <f>AG131*AF131</f>
        <v>166.5</v>
      </c>
      <c r="AI131" s="304" t="s">
        <v>127</v>
      </c>
    </row>
    <row r="132" spans="1:35" ht="60">
      <c r="A132" s="108">
        <v>2021</v>
      </c>
      <c r="B132" s="108">
        <v>547</v>
      </c>
      <c r="C132" s="109" t="s">
        <v>352</v>
      </c>
      <c r="D132" s="297" t="s">
        <v>586</v>
      </c>
      <c r="E132" s="109" t="s">
        <v>245</v>
      </c>
      <c r="F132" s="305" t="s">
        <v>580</v>
      </c>
      <c r="G132" s="112">
        <v>0.83</v>
      </c>
      <c r="H132" s="112">
        <v>0.83</v>
      </c>
      <c r="I132" s="107" t="s">
        <v>118</v>
      </c>
      <c r="J132" s="112">
        <f>IF(I132="SI",G132-H132,G132)</f>
        <v>0</v>
      </c>
      <c r="K132" s="299" t="s">
        <v>153</v>
      </c>
      <c r="L132" s="108">
        <v>2021</v>
      </c>
      <c r="M132" s="108">
        <v>5641</v>
      </c>
      <c r="N132" s="109" t="s">
        <v>321</v>
      </c>
      <c r="O132" s="111" t="s">
        <v>561</v>
      </c>
      <c r="P132" s="109" t="s">
        <v>562</v>
      </c>
      <c r="Q132" s="109" t="s">
        <v>563</v>
      </c>
      <c r="R132" s="108">
        <v>7</v>
      </c>
      <c r="S132" s="111" t="s">
        <v>223</v>
      </c>
      <c r="T132" s="108">
        <v>1070103</v>
      </c>
      <c r="U132" s="108">
        <v>2560</v>
      </c>
      <c r="V132" s="108">
        <v>5</v>
      </c>
      <c r="W132" s="108">
        <v>3</v>
      </c>
      <c r="X132" s="113">
        <v>2021</v>
      </c>
      <c r="Y132" s="113">
        <v>215</v>
      </c>
      <c r="Z132" s="113">
        <v>0</v>
      </c>
      <c r="AA132" s="114" t="s">
        <v>326</v>
      </c>
      <c r="AB132" s="108">
        <v>1081</v>
      </c>
      <c r="AC132" s="109" t="s">
        <v>326</v>
      </c>
      <c r="AD132" s="300" t="s">
        <v>426</v>
      </c>
      <c r="AE132" s="300" t="s">
        <v>326</v>
      </c>
      <c r="AF132" s="301">
        <f>AE132-AD132</f>
        <v>10</v>
      </c>
      <c r="AG132" s="302">
        <f>IF(AI132="SI",0,J132)</f>
        <v>0</v>
      </c>
      <c r="AH132" s="303">
        <f>AG132*AF132</f>
        <v>0</v>
      </c>
      <c r="AI132" s="304" t="s">
        <v>127</v>
      </c>
    </row>
    <row r="133" spans="1:35" ht="60">
      <c r="A133" s="108">
        <v>2021</v>
      </c>
      <c r="B133" s="108">
        <v>548</v>
      </c>
      <c r="C133" s="109" t="s">
        <v>352</v>
      </c>
      <c r="D133" s="297" t="s">
        <v>587</v>
      </c>
      <c r="E133" s="109" t="s">
        <v>245</v>
      </c>
      <c r="F133" s="305" t="s">
        <v>578</v>
      </c>
      <c r="G133" s="112">
        <v>18.09</v>
      </c>
      <c r="H133" s="112">
        <v>1.64</v>
      </c>
      <c r="I133" s="107" t="s">
        <v>118</v>
      </c>
      <c r="J133" s="112">
        <f>IF(I133="SI",G133-H133,G133)</f>
        <v>16.45</v>
      </c>
      <c r="K133" s="299" t="s">
        <v>153</v>
      </c>
      <c r="L133" s="108">
        <v>2021</v>
      </c>
      <c r="M133" s="108">
        <v>5650</v>
      </c>
      <c r="N133" s="109" t="s">
        <v>321</v>
      </c>
      <c r="O133" s="111" t="s">
        <v>561</v>
      </c>
      <c r="P133" s="109" t="s">
        <v>562</v>
      </c>
      <c r="Q133" s="109" t="s">
        <v>563</v>
      </c>
      <c r="R133" s="108">
        <v>7</v>
      </c>
      <c r="S133" s="111" t="s">
        <v>223</v>
      </c>
      <c r="T133" s="108">
        <v>1010503</v>
      </c>
      <c r="U133" s="108">
        <v>470</v>
      </c>
      <c r="V133" s="108">
        <v>5</v>
      </c>
      <c r="W133" s="108">
        <v>4</v>
      </c>
      <c r="X133" s="113">
        <v>2021</v>
      </c>
      <c r="Y133" s="113">
        <v>213</v>
      </c>
      <c r="Z133" s="113">
        <v>0</v>
      </c>
      <c r="AA133" s="114" t="s">
        <v>326</v>
      </c>
      <c r="AB133" s="108">
        <v>1073</v>
      </c>
      <c r="AC133" s="109" t="s">
        <v>326</v>
      </c>
      <c r="AD133" s="300" t="s">
        <v>426</v>
      </c>
      <c r="AE133" s="300" t="s">
        <v>326</v>
      </c>
      <c r="AF133" s="301">
        <f>AE133-AD133</f>
        <v>10</v>
      </c>
      <c r="AG133" s="302">
        <f>IF(AI133="SI",0,J133)</f>
        <v>16.45</v>
      </c>
      <c r="AH133" s="303">
        <f>AG133*AF133</f>
        <v>164.5</v>
      </c>
      <c r="AI133" s="304" t="s">
        <v>127</v>
      </c>
    </row>
    <row r="134" spans="1:35" ht="60">
      <c r="A134" s="108">
        <v>2021</v>
      </c>
      <c r="B134" s="108">
        <v>549</v>
      </c>
      <c r="C134" s="109" t="s">
        <v>352</v>
      </c>
      <c r="D134" s="297" t="s">
        <v>588</v>
      </c>
      <c r="E134" s="109" t="s">
        <v>245</v>
      </c>
      <c r="F134" s="305" t="s">
        <v>580</v>
      </c>
      <c r="G134" s="112">
        <v>0.95</v>
      </c>
      <c r="H134" s="112">
        <v>0.95</v>
      </c>
      <c r="I134" s="107" t="s">
        <v>118</v>
      </c>
      <c r="J134" s="112">
        <f>IF(I134="SI",G134-H134,G134)</f>
        <v>0</v>
      </c>
      <c r="K134" s="299" t="s">
        <v>153</v>
      </c>
      <c r="L134" s="108">
        <v>2021</v>
      </c>
      <c r="M134" s="108">
        <v>5638</v>
      </c>
      <c r="N134" s="109" t="s">
        <v>321</v>
      </c>
      <c r="O134" s="111" t="s">
        <v>561</v>
      </c>
      <c r="P134" s="109" t="s">
        <v>562</v>
      </c>
      <c r="Q134" s="109" t="s">
        <v>563</v>
      </c>
      <c r="R134" s="108">
        <v>7</v>
      </c>
      <c r="S134" s="111" t="s">
        <v>223</v>
      </c>
      <c r="T134" s="108">
        <v>1070103</v>
      </c>
      <c r="U134" s="108">
        <v>2560</v>
      </c>
      <c r="V134" s="108">
        <v>5</v>
      </c>
      <c r="W134" s="108">
        <v>3</v>
      </c>
      <c r="X134" s="113">
        <v>2021</v>
      </c>
      <c r="Y134" s="113">
        <v>215</v>
      </c>
      <c r="Z134" s="113">
        <v>0</v>
      </c>
      <c r="AA134" s="114" t="s">
        <v>326</v>
      </c>
      <c r="AB134" s="108">
        <v>1081</v>
      </c>
      <c r="AC134" s="109" t="s">
        <v>326</v>
      </c>
      <c r="AD134" s="300" t="s">
        <v>426</v>
      </c>
      <c r="AE134" s="300" t="s">
        <v>326</v>
      </c>
      <c r="AF134" s="301">
        <f>AE134-AD134</f>
        <v>10</v>
      </c>
      <c r="AG134" s="302">
        <f>IF(AI134="SI",0,J134)</f>
        <v>0</v>
      </c>
      <c r="AH134" s="303">
        <f>AG134*AF134</f>
        <v>0</v>
      </c>
      <c r="AI134" s="304" t="s">
        <v>127</v>
      </c>
    </row>
    <row r="135" spans="1:35" ht="60">
      <c r="A135" s="108">
        <v>2021</v>
      </c>
      <c r="B135" s="108">
        <v>550</v>
      </c>
      <c r="C135" s="109" t="s">
        <v>352</v>
      </c>
      <c r="D135" s="297" t="s">
        <v>589</v>
      </c>
      <c r="E135" s="109" t="s">
        <v>245</v>
      </c>
      <c r="F135" s="305" t="s">
        <v>580</v>
      </c>
      <c r="G135" s="112">
        <v>0.83</v>
      </c>
      <c r="H135" s="112">
        <v>0.83</v>
      </c>
      <c r="I135" s="107" t="s">
        <v>118</v>
      </c>
      <c r="J135" s="112">
        <f>IF(I135="SI",G135-H135,G135)</f>
        <v>0</v>
      </c>
      <c r="K135" s="299" t="s">
        <v>153</v>
      </c>
      <c r="L135" s="108">
        <v>2021</v>
      </c>
      <c r="M135" s="108">
        <v>5659</v>
      </c>
      <c r="N135" s="109" t="s">
        <v>321</v>
      </c>
      <c r="O135" s="111" t="s">
        <v>561</v>
      </c>
      <c r="P135" s="109" t="s">
        <v>562</v>
      </c>
      <c r="Q135" s="109" t="s">
        <v>563</v>
      </c>
      <c r="R135" s="108">
        <v>7</v>
      </c>
      <c r="S135" s="111" t="s">
        <v>223</v>
      </c>
      <c r="T135" s="108">
        <v>1070103</v>
      </c>
      <c r="U135" s="108">
        <v>2560</v>
      </c>
      <c r="V135" s="108">
        <v>5</v>
      </c>
      <c r="W135" s="108">
        <v>3</v>
      </c>
      <c r="X135" s="113">
        <v>2021</v>
      </c>
      <c r="Y135" s="113">
        <v>215</v>
      </c>
      <c r="Z135" s="113">
        <v>0</v>
      </c>
      <c r="AA135" s="114" t="s">
        <v>326</v>
      </c>
      <c r="AB135" s="108">
        <v>1081</v>
      </c>
      <c r="AC135" s="109" t="s">
        <v>326</v>
      </c>
      <c r="AD135" s="300" t="s">
        <v>426</v>
      </c>
      <c r="AE135" s="300" t="s">
        <v>326</v>
      </c>
      <c r="AF135" s="301">
        <f>AE135-AD135</f>
        <v>10</v>
      </c>
      <c r="AG135" s="302">
        <f>IF(AI135="SI",0,J135)</f>
        <v>0</v>
      </c>
      <c r="AH135" s="303">
        <f>AG135*AF135</f>
        <v>0</v>
      </c>
      <c r="AI135" s="304" t="s">
        <v>127</v>
      </c>
    </row>
    <row r="136" spans="1:35" ht="60">
      <c r="A136" s="108">
        <v>2021</v>
      </c>
      <c r="B136" s="108">
        <v>551</v>
      </c>
      <c r="C136" s="109" t="s">
        <v>352</v>
      </c>
      <c r="D136" s="297" t="s">
        <v>590</v>
      </c>
      <c r="E136" s="109" t="s">
        <v>245</v>
      </c>
      <c r="F136" s="305" t="s">
        <v>578</v>
      </c>
      <c r="G136" s="112">
        <v>0.36</v>
      </c>
      <c r="H136" s="112">
        <v>0.36</v>
      </c>
      <c r="I136" s="107" t="s">
        <v>118</v>
      </c>
      <c r="J136" s="112">
        <f>IF(I136="SI",G136-H136,G136)</f>
        <v>0</v>
      </c>
      <c r="K136" s="299" t="s">
        <v>153</v>
      </c>
      <c r="L136" s="108">
        <v>2021</v>
      </c>
      <c r="M136" s="108">
        <v>5656</v>
      </c>
      <c r="N136" s="109" t="s">
        <v>321</v>
      </c>
      <c r="O136" s="111" t="s">
        <v>561</v>
      </c>
      <c r="P136" s="109" t="s">
        <v>562</v>
      </c>
      <c r="Q136" s="109" t="s">
        <v>563</v>
      </c>
      <c r="R136" s="108">
        <v>7</v>
      </c>
      <c r="S136" s="111" t="s">
        <v>223</v>
      </c>
      <c r="T136" s="108">
        <v>1010503</v>
      </c>
      <c r="U136" s="108">
        <v>470</v>
      </c>
      <c r="V136" s="108">
        <v>5</v>
      </c>
      <c r="W136" s="108">
        <v>4</v>
      </c>
      <c r="X136" s="113">
        <v>2021</v>
      </c>
      <c r="Y136" s="113">
        <v>213</v>
      </c>
      <c r="Z136" s="113">
        <v>0</v>
      </c>
      <c r="AA136" s="114" t="s">
        <v>326</v>
      </c>
      <c r="AB136" s="108">
        <v>1073</v>
      </c>
      <c r="AC136" s="109" t="s">
        <v>326</v>
      </c>
      <c r="AD136" s="300" t="s">
        <v>426</v>
      </c>
      <c r="AE136" s="300" t="s">
        <v>326</v>
      </c>
      <c r="AF136" s="301">
        <f>AE136-AD136</f>
        <v>10</v>
      </c>
      <c r="AG136" s="302">
        <f>IF(AI136="SI",0,J136)</f>
        <v>0</v>
      </c>
      <c r="AH136" s="303">
        <f>AG136*AF136</f>
        <v>0</v>
      </c>
      <c r="AI136" s="304" t="s">
        <v>127</v>
      </c>
    </row>
    <row r="137" spans="1:35" ht="48">
      <c r="A137" s="108">
        <v>2021</v>
      </c>
      <c r="B137" s="108">
        <v>552</v>
      </c>
      <c r="C137" s="109" t="s">
        <v>352</v>
      </c>
      <c r="D137" s="297" t="s">
        <v>591</v>
      </c>
      <c r="E137" s="109" t="s">
        <v>245</v>
      </c>
      <c r="F137" s="305" t="s">
        <v>574</v>
      </c>
      <c r="G137" s="112">
        <v>109.44</v>
      </c>
      <c r="H137" s="112">
        <v>9.94</v>
      </c>
      <c r="I137" s="107" t="s">
        <v>118</v>
      </c>
      <c r="J137" s="112">
        <f>IF(I137="SI",G137-H137,G137)</f>
        <v>99.5</v>
      </c>
      <c r="K137" s="299" t="s">
        <v>153</v>
      </c>
      <c r="L137" s="108">
        <v>2021</v>
      </c>
      <c r="M137" s="108">
        <v>5662</v>
      </c>
      <c r="N137" s="109" t="s">
        <v>321</v>
      </c>
      <c r="O137" s="111" t="s">
        <v>561</v>
      </c>
      <c r="P137" s="109" t="s">
        <v>562</v>
      </c>
      <c r="Q137" s="109" t="s">
        <v>563</v>
      </c>
      <c r="R137" s="108">
        <v>7</v>
      </c>
      <c r="S137" s="111" t="s">
        <v>223</v>
      </c>
      <c r="T137" s="108">
        <v>1010503</v>
      </c>
      <c r="U137" s="108">
        <v>470</v>
      </c>
      <c r="V137" s="108">
        <v>5</v>
      </c>
      <c r="W137" s="108">
        <v>4</v>
      </c>
      <c r="X137" s="113">
        <v>2021</v>
      </c>
      <c r="Y137" s="113">
        <v>216</v>
      </c>
      <c r="Z137" s="113">
        <v>0</v>
      </c>
      <c r="AA137" s="114" t="s">
        <v>326</v>
      </c>
      <c r="AB137" s="108">
        <v>1074</v>
      </c>
      <c r="AC137" s="109" t="s">
        <v>326</v>
      </c>
      <c r="AD137" s="300" t="s">
        <v>426</v>
      </c>
      <c r="AE137" s="300" t="s">
        <v>326</v>
      </c>
      <c r="AF137" s="301">
        <f>AE137-AD137</f>
        <v>10</v>
      </c>
      <c r="AG137" s="302">
        <f>IF(AI137="SI",0,J137)</f>
        <v>99.5</v>
      </c>
      <c r="AH137" s="303">
        <f>AG137*AF137</f>
        <v>995</v>
      </c>
      <c r="AI137" s="304" t="s">
        <v>127</v>
      </c>
    </row>
    <row r="138" spans="1:35" ht="48">
      <c r="A138" s="108">
        <v>2021</v>
      </c>
      <c r="B138" s="108">
        <v>553</v>
      </c>
      <c r="C138" s="109" t="s">
        <v>352</v>
      </c>
      <c r="D138" s="297" t="s">
        <v>592</v>
      </c>
      <c r="E138" s="109" t="s">
        <v>245</v>
      </c>
      <c r="F138" s="305" t="s">
        <v>593</v>
      </c>
      <c r="G138" s="112">
        <v>1.18</v>
      </c>
      <c r="H138" s="112">
        <v>1.18</v>
      </c>
      <c r="I138" s="107" t="s">
        <v>118</v>
      </c>
      <c r="J138" s="112">
        <f>IF(I138="SI",G138-H138,G138)</f>
        <v>0</v>
      </c>
      <c r="K138" s="299" t="s">
        <v>153</v>
      </c>
      <c r="L138" s="108">
        <v>2021</v>
      </c>
      <c r="M138" s="108">
        <v>5630</v>
      </c>
      <c r="N138" s="109" t="s">
        <v>321</v>
      </c>
      <c r="O138" s="111" t="s">
        <v>561</v>
      </c>
      <c r="P138" s="109" t="s">
        <v>562</v>
      </c>
      <c r="Q138" s="109" t="s">
        <v>563</v>
      </c>
      <c r="R138" s="108">
        <v>7</v>
      </c>
      <c r="S138" s="111" t="s">
        <v>223</v>
      </c>
      <c r="T138" s="108">
        <v>1070103</v>
      </c>
      <c r="U138" s="108">
        <v>2560</v>
      </c>
      <c r="V138" s="108">
        <v>5</v>
      </c>
      <c r="W138" s="108">
        <v>3</v>
      </c>
      <c r="X138" s="113">
        <v>2021</v>
      </c>
      <c r="Y138" s="113">
        <v>208</v>
      </c>
      <c r="Z138" s="113">
        <v>0</v>
      </c>
      <c r="AA138" s="114" t="s">
        <v>326</v>
      </c>
      <c r="AB138" s="108">
        <v>1080</v>
      </c>
      <c r="AC138" s="109" t="s">
        <v>326</v>
      </c>
      <c r="AD138" s="300" t="s">
        <v>406</v>
      </c>
      <c r="AE138" s="300" t="s">
        <v>326</v>
      </c>
      <c r="AF138" s="301">
        <f>AE138-AD138</f>
        <v>11</v>
      </c>
      <c r="AG138" s="302">
        <f>IF(AI138="SI",0,J138)</f>
        <v>0</v>
      </c>
      <c r="AH138" s="303">
        <f>AG138*AF138</f>
        <v>0</v>
      </c>
      <c r="AI138" s="304" t="s">
        <v>127</v>
      </c>
    </row>
    <row r="139" spans="1:35" ht="48">
      <c r="A139" s="108">
        <v>2021</v>
      </c>
      <c r="B139" s="108">
        <v>554</v>
      </c>
      <c r="C139" s="109" t="s">
        <v>352</v>
      </c>
      <c r="D139" s="297" t="s">
        <v>594</v>
      </c>
      <c r="E139" s="109" t="s">
        <v>245</v>
      </c>
      <c r="F139" s="305" t="s">
        <v>593</v>
      </c>
      <c r="G139" s="112">
        <v>0.95</v>
      </c>
      <c r="H139" s="112">
        <v>0.95</v>
      </c>
      <c r="I139" s="107" t="s">
        <v>118</v>
      </c>
      <c r="J139" s="112">
        <f>IF(I139="SI",G139-H139,G139)</f>
        <v>0</v>
      </c>
      <c r="K139" s="299" t="s">
        <v>153</v>
      </c>
      <c r="L139" s="108">
        <v>2021</v>
      </c>
      <c r="M139" s="108">
        <v>5635</v>
      </c>
      <c r="N139" s="109" t="s">
        <v>321</v>
      </c>
      <c r="O139" s="111" t="s">
        <v>561</v>
      </c>
      <c r="P139" s="109" t="s">
        <v>562</v>
      </c>
      <c r="Q139" s="109" t="s">
        <v>563</v>
      </c>
      <c r="R139" s="108">
        <v>7</v>
      </c>
      <c r="S139" s="111" t="s">
        <v>223</v>
      </c>
      <c r="T139" s="108">
        <v>1070103</v>
      </c>
      <c r="U139" s="108">
        <v>2560</v>
      </c>
      <c r="V139" s="108">
        <v>5</v>
      </c>
      <c r="W139" s="108">
        <v>3</v>
      </c>
      <c r="X139" s="113">
        <v>2021</v>
      </c>
      <c r="Y139" s="113">
        <v>208</v>
      </c>
      <c r="Z139" s="113">
        <v>0</v>
      </c>
      <c r="AA139" s="114" t="s">
        <v>326</v>
      </c>
      <c r="AB139" s="108">
        <v>1080</v>
      </c>
      <c r="AC139" s="109" t="s">
        <v>326</v>
      </c>
      <c r="AD139" s="300" t="s">
        <v>406</v>
      </c>
      <c r="AE139" s="300" t="s">
        <v>326</v>
      </c>
      <c r="AF139" s="301">
        <f>AE139-AD139</f>
        <v>11</v>
      </c>
      <c r="AG139" s="302">
        <f>IF(AI139="SI",0,J139)</f>
        <v>0</v>
      </c>
      <c r="AH139" s="303">
        <f>AG139*AF139</f>
        <v>0</v>
      </c>
      <c r="AI139" s="304" t="s">
        <v>127</v>
      </c>
    </row>
    <row r="140" spans="1:35" ht="60">
      <c r="A140" s="108">
        <v>2021</v>
      </c>
      <c r="B140" s="108">
        <v>555</v>
      </c>
      <c r="C140" s="109" t="s">
        <v>352</v>
      </c>
      <c r="D140" s="297" t="s">
        <v>595</v>
      </c>
      <c r="E140" s="109" t="s">
        <v>245</v>
      </c>
      <c r="F140" s="305" t="s">
        <v>596</v>
      </c>
      <c r="G140" s="112">
        <v>68.67</v>
      </c>
      <c r="H140" s="112">
        <v>6.23</v>
      </c>
      <c r="I140" s="107" t="s">
        <v>118</v>
      </c>
      <c r="J140" s="112">
        <f>IF(I140="SI",G140-H140,G140)</f>
        <v>62.44</v>
      </c>
      <c r="K140" s="299" t="s">
        <v>153</v>
      </c>
      <c r="L140" s="108">
        <v>2021</v>
      </c>
      <c r="M140" s="108">
        <v>5637</v>
      </c>
      <c r="N140" s="109" t="s">
        <v>321</v>
      </c>
      <c r="O140" s="111" t="s">
        <v>561</v>
      </c>
      <c r="P140" s="109" t="s">
        <v>562</v>
      </c>
      <c r="Q140" s="109" t="s">
        <v>563</v>
      </c>
      <c r="R140" s="108">
        <v>7</v>
      </c>
      <c r="S140" s="111" t="s">
        <v>223</v>
      </c>
      <c r="T140" s="108">
        <v>1040303</v>
      </c>
      <c r="U140" s="108">
        <v>1680</v>
      </c>
      <c r="V140" s="108">
        <v>5</v>
      </c>
      <c r="W140" s="108">
        <v>4</v>
      </c>
      <c r="X140" s="113">
        <v>2021</v>
      </c>
      <c r="Y140" s="113">
        <v>209</v>
      </c>
      <c r="Z140" s="113">
        <v>0</v>
      </c>
      <c r="AA140" s="114" t="s">
        <v>326</v>
      </c>
      <c r="AB140" s="108">
        <v>1077</v>
      </c>
      <c r="AC140" s="109" t="s">
        <v>326</v>
      </c>
      <c r="AD140" s="300" t="s">
        <v>406</v>
      </c>
      <c r="AE140" s="300" t="s">
        <v>326</v>
      </c>
      <c r="AF140" s="301">
        <f>AE140-AD140</f>
        <v>11</v>
      </c>
      <c r="AG140" s="302">
        <f>IF(AI140="SI",0,J140)</f>
        <v>62.44</v>
      </c>
      <c r="AH140" s="303">
        <f>AG140*AF140</f>
        <v>686.8399999999999</v>
      </c>
      <c r="AI140" s="304" t="s">
        <v>127</v>
      </c>
    </row>
    <row r="141" spans="1:35" ht="60">
      <c r="A141" s="108">
        <v>2021</v>
      </c>
      <c r="B141" s="108">
        <v>556</v>
      </c>
      <c r="C141" s="109" t="s">
        <v>352</v>
      </c>
      <c r="D141" s="297" t="s">
        <v>597</v>
      </c>
      <c r="E141" s="109" t="s">
        <v>245</v>
      </c>
      <c r="F141" s="305" t="s">
        <v>580</v>
      </c>
      <c r="G141" s="112">
        <v>0.83</v>
      </c>
      <c r="H141" s="112">
        <v>0.83</v>
      </c>
      <c r="I141" s="107" t="s">
        <v>118</v>
      </c>
      <c r="J141" s="112">
        <f>IF(I141="SI",G141-H141,G141)</f>
        <v>0</v>
      </c>
      <c r="K141" s="299" t="s">
        <v>153</v>
      </c>
      <c r="L141" s="108">
        <v>2021</v>
      </c>
      <c r="M141" s="108">
        <v>5636</v>
      </c>
      <c r="N141" s="109" t="s">
        <v>321</v>
      </c>
      <c r="O141" s="111" t="s">
        <v>561</v>
      </c>
      <c r="P141" s="109" t="s">
        <v>562</v>
      </c>
      <c r="Q141" s="109" t="s">
        <v>563</v>
      </c>
      <c r="R141" s="108">
        <v>7</v>
      </c>
      <c r="S141" s="111" t="s">
        <v>223</v>
      </c>
      <c r="T141" s="108">
        <v>1070103</v>
      </c>
      <c r="U141" s="108">
        <v>2560</v>
      </c>
      <c r="V141" s="108">
        <v>5</v>
      </c>
      <c r="W141" s="108">
        <v>3</v>
      </c>
      <c r="X141" s="113">
        <v>2021</v>
      </c>
      <c r="Y141" s="113">
        <v>215</v>
      </c>
      <c r="Z141" s="113">
        <v>0</v>
      </c>
      <c r="AA141" s="114" t="s">
        <v>326</v>
      </c>
      <c r="AB141" s="108">
        <v>1081</v>
      </c>
      <c r="AC141" s="109" t="s">
        <v>326</v>
      </c>
      <c r="AD141" s="300" t="s">
        <v>406</v>
      </c>
      <c r="AE141" s="300" t="s">
        <v>326</v>
      </c>
      <c r="AF141" s="301">
        <f>AE141-AD141</f>
        <v>11</v>
      </c>
      <c r="AG141" s="302">
        <f>IF(AI141="SI",0,J141)</f>
        <v>0</v>
      </c>
      <c r="AH141" s="303">
        <f>AG141*AF141</f>
        <v>0</v>
      </c>
      <c r="AI141" s="304" t="s">
        <v>127</v>
      </c>
    </row>
    <row r="142" spans="1:35" ht="60">
      <c r="A142" s="108">
        <v>2021</v>
      </c>
      <c r="B142" s="108">
        <v>557</v>
      </c>
      <c r="C142" s="109" t="s">
        <v>352</v>
      </c>
      <c r="D142" s="297" t="s">
        <v>598</v>
      </c>
      <c r="E142" s="109" t="s">
        <v>245</v>
      </c>
      <c r="F142" s="305" t="s">
        <v>580</v>
      </c>
      <c r="G142" s="112">
        <v>0.95</v>
      </c>
      <c r="H142" s="112">
        <v>0.95</v>
      </c>
      <c r="I142" s="107" t="s">
        <v>118</v>
      </c>
      <c r="J142" s="112">
        <f>IF(I142="SI",G142-H142,G142)</f>
        <v>0</v>
      </c>
      <c r="K142" s="299" t="s">
        <v>153</v>
      </c>
      <c r="L142" s="108">
        <v>2021</v>
      </c>
      <c r="M142" s="108">
        <v>5634</v>
      </c>
      <c r="N142" s="109" t="s">
        <v>321</v>
      </c>
      <c r="O142" s="111" t="s">
        <v>561</v>
      </c>
      <c r="P142" s="109" t="s">
        <v>562</v>
      </c>
      <c r="Q142" s="109" t="s">
        <v>563</v>
      </c>
      <c r="R142" s="108">
        <v>7</v>
      </c>
      <c r="S142" s="111" t="s">
        <v>223</v>
      </c>
      <c r="T142" s="108">
        <v>1070103</v>
      </c>
      <c r="U142" s="108">
        <v>2560</v>
      </c>
      <c r="V142" s="108">
        <v>5</v>
      </c>
      <c r="W142" s="108">
        <v>3</v>
      </c>
      <c r="X142" s="113">
        <v>2021</v>
      </c>
      <c r="Y142" s="113">
        <v>215</v>
      </c>
      <c r="Z142" s="113">
        <v>0</v>
      </c>
      <c r="AA142" s="114" t="s">
        <v>326</v>
      </c>
      <c r="AB142" s="108">
        <v>1081</v>
      </c>
      <c r="AC142" s="109" t="s">
        <v>326</v>
      </c>
      <c r="AD142" s="300" t="s">
        <v>406</v>
      </c>
      <c r="AE142" s="300" t="s">
        <v>326</v>
      </c>
      <c r="AF142" s="301">
        <f>AE142-AD142</f>
        <v>11</v>
      </c>
      <c r="AG142" s="302">
        <f>IF(AI142="SI",0,J142)</f>
        <v>0</v>
      </c>
      <c r="AH142" s="303">
        <f>AG142*AF142</f>
        <v>0</v>
      </c>
      <c r="AI142" s="304" t="s">
        <v>127</v>
      </c>
    </row>
    <row r="143" spans="1:35" ht="48">
      <c r="A143" s="108">
        <v>2021</v>
      </c>
      <c r="B143" s="108">
        <v>558</v>
      </c>
      <c r="C143" s="109" t="s">
        <v>352</v>
      </c>
      <c r="D143" s="297" t="s">
        <v>599</v>
      </c>
      <c r="E143" s="109" t="s">
        <v>245</v>
      </c>
      <c r="F143" s="305" t="s">
        <v>583</v>
      </c>
      <c r="G143" s="112">
        <v>115.85</v>
      </c>
      <c r="H143" s="112">
        <v>10.3</v>
      </c>
      <c r="I143" s="107" t="s">
        <v>118</v>
      </c>
      <c r="J143" s="112">
        <f>IF(I143="SI",G143-H143,G143)</f>
        <v>105.55</v>
      </c>
      <c r="K143" s="299" t="s">
        <v>153</v>
      </c>
      <c r="L143" s="108">
        <v>2021</v>
      </c>
      <c r="M143" s="108">
        <v>5631</v>
      </c>
      <c r="N143" s="109" t="s">
        <v>321</v>
      </c>
      <c r="O143" s="111" t="s">
        <v>561</v>
      </c>
      <c r="P143" s="109" t="s">
        <v>562</v>
      </c>
      <c r="Q143" s="109" t="s">
        <v>563</v>
      </c>
      <c r="R143" s="108">
        <v>7</v>
      </c>
      <c r="S143" s="111" t="s">
        <v>223</v>
      </c>
      <c r="T143" s="108">
        <v>1100503</v>
      </c>
      <c r="U143" s="108">
        <v>4210</v>
      </c>
      <c r="V143" s="108">
        <v>5</v>
      </c>
      <c r="W143" s="108">
        <v>2</v>
      </c>
      <c r="X143" s="113">
        <v>2021</v>
      </c>
      <c r="Y143" s="113">
        <v>212</v>
      </c>
      <c r="Z143" s="113">
        <v>0</v>
      </c>
      <c r="AA143" s="114" t="s">
        <v>326</v>
      </c>
      <c r="AB143" s="108">
        <v>1082</v>
      </c>
      <c r="AC143" s="109" t="s">
        <v>326</v>
      </c>
      <c r="AD143" s="300" t="s">
        <v>406</v>
      </c>
      <c r="AE143" s="300" t="s">
        <v>326</v>
      </c>
      <c r="AF143" s="301">
        <f>AE143-AD143</f>
        <v>11</v>
      </c>
      <c r="AG143" s="302">
        <f>IF(AI143="SI",0,J143)</f>
        <v>105.55</v>
      </c>
      <c r="AH143" s="303">
        <f>AG143*AF143</f>
        <v>1161.05</v>
      </c>
      <c r="AI143" s="304" t="s">
        <v>127</v>
      </c>
    </row>
    <row r="144" spans="1:35" ht="48">
      <c r="A144" s="108">
        <v>2021</v>
      </c>
      <c r="B144" s="108">
        <v>559</v>
      </c>
      <c r="C144" s="109" t="s">
        <v>352</v>
      </c>
      <c r="D144" s="297" t="s">
        <v>600</v>
      </c>
      <c r="E144" s="109" t="s">
        <v>245</v>
      </c>
      <c r="F144" s="305" t="s">
        <v>583</v>
      </c>
      <c r="G144" s="112">
        <v>0.95</v>
      </c>
      <c r="H144" s="112">
        <v>0.95</v>
      </c>
      <c r="I144" s="107" t="s">
        <v>118</v>
      </c>
      <c r="J144" s="112">
        <f>IF(I144="SI",G144-H144,G144)</f>
        <v>0</v>
      </c>
      <c r="K144" s="299" t="s">
        <v>153</v>
      </c>
      <c r="L144" s="108">
        <v>2021</v>
      </c>
      <c r="M144" s="108">
        <v>5632</v>
      </c>
      <c r="N144" s="109" t="s">
        <v>321</v>
      </c>
      <c r="O144" s="111" t="s">
        <v>561</v>
      </c>
      <c r="P144" s="109" t="s">
        <v>562</v>
      </c>
      <c r="Q144" s="109" t="s">
        <v>563</v>
      </c>
      <c r="R144" s="108">
        <v>7</v>
      </c>
      <c r="S144" s="111" t="s">
        <v>223</v>
      </c>
      <c r="T144" s="108">
        <v>1100503</v>
      </c>
      <c r="U144" s="108">
        <v>4210</v>
      </c>
      <c r="V144" s="108">
        <v>5</v>
      </c>
      <c r="W144" s="108">
        <v>2</v>
      </c>
      <c r="X144" s="113">
        <v>2021</v>
      </c>
      <c r="Y144" s="113">
        <v>212</v>
      </c>
      <c r="Z144" s="113">
        <v>0</v>
      </c>
      <c r="AA144" s="114" t="s">
        <v>326</v>
      </c>
      <c r="AB144" s="108">
        <v>1082</v>
      </c>
      <c r="AC144" s="109" t="s">
        <v>326</v>
      </c>
      <c r="AD144" s="300" t="s">
        <v>406</v>
      </c>
      <c r="AE144" s="300" t="s">
        <v>326</v>
      </c>
      <c r="AF144" s="301">
        <f>AE144-AD144</f>
        <v>11</v>
      </c>
      <c r="AG144" s="302">
        <f>IF(AI144="SI",0,J144)</f>
        <v>0</v>
      </c>
      <c r="AH144" s="303">
        <f>AG144*AF144</f>
        <v>0</v>
      </c>
      <c r="AI144" s="304" t="s">
        <v>127</v>
      </c>
    </row>
    <row r="145" spans="1:35" ht="48">
      <c r="A145" s="108">
        <v>2021</v>
      </c>
      <c r="B145" s="108">
        <v>560</v>
      </c>
      <c r="C145" s="109" t="s">
        <v>352</v>
      </c>
      <c r="D145" s="297" t="s">
        <v>601</v>
      </c>
      <c r="E145" s="109" t="s">
        <v>245</v>
      </c>
      <c r="F145" s="305" t="s">
        <v>583</v>
      </c>
      <c r="G145" s="112">
        <v>0.95</v>
      </c>
      <c r="H145" s="112">
        <v>0.95</v>
      </c>
      <c r="I145" s="107" t="s">
        <v>118</v>
      </c>
      <c r="J145" s="112">
        <f>IF(I145="SI",G145-H145,G145)</f>
        <v>0</v>
      </c>
      <c r="K145" s="299" t="s">
        <v>153</v>
      </c>
      <c r="L145" s="108">
        <v>2021</v>
      </c>
      <c r="M145" s="108">
        <v>5633</v>
      </c>
      <c r="N145" s="109" t="s">
        <v>321</v>
      </c>
      <c r="O145" s="111" t="s">
        <v>561</v>
      </c>
      <c r="P145" s="109" t="s">
        <v>562</v>
      </c>
      <c r="Q145" s="109" t="s">
        <v>563</v>
      </c>
      <c r="R145" s="108">
        <v>7</v>
      </c>
      <c r="S145" s="111" t="s">
        <v>223</v>
      </c>
      <c r="T145" s="108">
        <v>1100503</v>
      </c>
      <c r="U145" s="108">
        <v>4210</v>
      </c>
      <c r="V145" s="108">
        <v>5</v>
      </c>
      <c r="W145" s="108">
        <v>2</v>
      </c>
      <c r="X145" s="113">
        <v>2021</v>
      </c>
      <c r="Y145" s="113">
        <v>212</v>
      </c>
      <c r="Z145" s="113">
        <v>0</v>
      </c>
      <c r="AA145" s="114" t="s">
        <v>326</v>
      </c>
      <c r="AB145" s="108">
        <v>1082</v>
      </c>
      <c r="AC145" s="109" t="s">
        <v>326</v>
      </c>
      <c r="AD145" s="300" t="s">
        <v>406</v>
      </c>
      <c r="AE145" s="300" t="s">
        <v>326</v>
      </c>
      <c r="AF145" s="301">
        <f>AE145-AD145</f>
        <v>11</v>
      </c>
      <c r="AG145" s="302">
        <f>IF(AI145="SI",0,J145)</f>
        <v>0</v>
      </c>
      <c r="AH145" s="303">
        <f>AG145*AF145</f>
        <v>0</v>
      </c>
      <c r="AI145" s="304" t="s">
        <v>127</v>
      </c>
    </row>
    <row r="146" spans="1:35" ht="36">
      <c r="A146" s="108">
        <v>2021</v>
      </c>
      <c r="B146" s="108">
        <v>562</v>
      </c>
      <c r="C146" s="109" t="s">
        <v>352</v>
      </c>
      <c r="D146" s="297" t="s">
        <v>602</v>
      </c>
      <c r="E146" s="109" t="s">
        <v>344</v>
      </c>
      <c r="F146" s="305" t="s">
        <v>603</v>
      </c>
      <c r="G146" s="112">
        <v>225.7</v>
      </c>
      <c r="H146" s="112">
        <v>40.7</v>
      </c>
      <c r="I146" s="107" t="s">
        <v>118</v>
      </c>
      <c r="J146" s="112">
        <f>IF(I146="SI",G146-H146,G146)</f>
        <v>185</v>
      </c>
      <c r="K146" s="299" t="s">
        <v>604</v>
      </c>
      <c r="L146" s="108">
        <v>2021</v>
      </c>
      <c r="M146" s="108">
        <v>6150</v>
      </c>
      <c r="N146" s="109" t="s">
        <v>376</v>
      </c>
      <c r="O146" s="111" t="s">
        <v>302</v>
      </c>
      <c r="P146" s="109" t="s">
        <v>303</v>
      </c>
      <c r="Q146" s="109" t="s">
        <v>304</v>
      </c>
      <c r="R146" s="108">
        <v>5</v>
      </c>
      <c r="S146" s="111" t="s">
        <v>173</v>
      </c>
      <c r="T146" s="108">
        <v>1030102</v>
      </c>
      <c r="U146" s="108">
        <v>1120</v>
      </c>
      <c r="V146" s="108">
        <v>15</v>
      </c>
      <c r="W146" s="108">
        <v>3</v>
      </c>
      <c r="X146" s="113">
        <v>2021</v>
      </c>
      <c r="Y146" s="113">
        <v>401</v>
      </c>
      <c r="Z146" s="113">
        <v>0</v>
      </c>
      <c r="AA146" s="114" t="s">
        <v>324</v>
      </c>
      <c r="AB146" s="108">
        <v>1069</v>
      </c>
      <c r="AC146" s="109" t="s">
        <v>324</v>
      </c>
      <c r="AD146" s="300" t="s">
        <v>489</v>
      </c>
      <c r="AE146" s="300" t="s">
        <v>326</v>
      </c>
      <c r="AF146" s="301">
        <f>AE146-AD146</f>
        <v>-15</v>
      </c>
      <c r="AG146" s="302">
        <f>IF(AI146="SI",0,J146)</f>
        <v>185</v>
      </c>
      <c r="AH146" s="303">
        <f>AG146*AF146</f>
        <v>-2775</v>
      </c>
      <c r="AI146" s="304" t="s">
        <v>127</v>
      </c>
    </row>
    <row r="147" spans="1:35" ht="36">
      <c r="A147" s="108">
        <v>2021</v>
      </c>
      <c r="B147" s="108">
        <v>563</v>
      </c>
      <c r="C147" s="109" t="s">
        <v>352</v>
      </c>
      <c r="D147" s="297" t="s">
        <v>605</v>
      </c>
      <c r="E147" s="109" t="s">
        <v>452</v>
      </c>
      <c r="F147" s="305" t="s">
        <v>606</v>
      </c>
      <c r="G147" s="112">
        <v>13897.76</v>
      </c>
      <c r="H147" s="112">
        <v>1263.43</v>
      </c>
      <c r="I147" s="107" t="s">
        <v>118</v>
      </c>
      <c r="J147" s="112">
        <f>IF(I147="SI",G147-H147,G147)</f>
        <v>12634.33</v>
      </c>
      <c r="K147" s="299" t="s">
        <v>153</v>
      </c>
      <c r="L147" s="108">
        <v>2021</v>
      </c>
      <c r="M147" s="108">
        <v>6026</v>
      </c>
      <c r="N147" s="109" t="s">
        <v>397</v>
      </c>
      <c r="O147" s="111" t="s">
        <v>221</v>
      </c>
      <c r="P147" s="109" t="s">
        <v>222</v>
      </c>
      <c r="Q147" s="109" t="s">
        <v>222</v>
      </c>
      <c r="R147" s="108">
        <v>7</v>
      </c>
      <c r="S147" s="111" t="s">
        <v>223</v>
      </c>
      <c r="T147" s="108">
        <v>1090503</v>
      </c>
      <c r="U147" s="108">
        <v>3550</v>
      </c>
      <c r="V147" s="108">
        <v>5</v>
      </c>
      <c r="W147" s="108">
        <v>1</v>
      </c>
      <c r="X147" s="113">
        <v>2021</v>
      </c>
      <c r="Y147" s="113">
        <v>419</v>
      </c>
      <c r="Z147" s="113">
        <v>0</v>
      </c>
      <c r="AA147" s="114" t="s">
        <v>326</v>
      </c>
      <c r="AB147" s="108">
        <v>1071</v>
      </c>
      <c r="AC147" s="109" t="s">
        <v>326</v>
      </c>
      <c r="AD147" s="300" t="s">
        <v>388</v>
      </c>
      <c r="AE147" s="300" t="s">
        <v>326</v>
      </c>
      <c r="AF147" s="301">
        <f>AE147-AD147</f>
        <v>-9</v>
      </c>
      <c r="AG147" s="302">
        <f>IF(AI147="SI",0,J147)</f>
        <v>12634.33</v>
      </c>
      <c r="AH147" s="303">
        <f>AG147*AF147</f>
        <v>-113708.97</v>
      </c>
      <c r="AI147" s="304" t="s">
        <v>127</v>
      </c>
    </row>
    <row r="148" spans="1:35" ht="36">
      <c r="A148" s="108">
        <v>2021</v>
      </c>
      <c r="B148" s="108">
        <v>564</v>
      </c>
      <c r="C148" s="109" t="s">
        <v>607</v>
      </c>
      <c r="D148" s="297" t="s">
        <v>608</v>
      </c>
      <c r="E148" s="109" t="s">
        <v>325</v>
      </c>
      <c r="F148" s="305" t="s">
        <v>609</v>
      </c>
      <c r="G148" s="112">
        <v>34.27</v>
      </c>
      <c r="H148" s="112">
        <v>6.18</v>
      </c>
      <c r="I148" s="107" t="s">
        <v>118</v>
      </c>
      <c r="J148" s="112">
        <f>IF(I148="SI",G148-H148,G148)</f>
        <v>28.090000000000003</v>
      </c>
      <c r="K148" s="299" t="s">
        <v>610</v>
      </c>
      <c r="L148" s="108">
        <v>2021</v>
      </c>
      <c r="M148" s="108">
        <v>6217</v>
      </c>
      <c r="N148" s="109" t="s">
        <v>406</v>
      </c>
      <c r="O148" s="111" t="s">
        <v>611</v>
      </c>
      <c r="P148" s="109" t="s">
        <v>612</v>
      </c>
      <c r="Q148" s="109" t="s">
        <v>612</v>
      </c>
      <c r="R148" s="108">
        <v>3</v>
      </c>
      <c r="S148" s="111" t="s">
        <v>123</v>
      </c>
      <c r="T148" s="108">
        <v>1080102</v>
      </c>
      <c r="U148" s="108">
        <v>2770</v>
      </c>
      <c r="V148" s="108">
        <v>15</v>
      </c>
      <c r="W148" s="108">
        <v>1</v>
      </c>
      <c r="X148" s="113">
        <v>2021</v>
      </c>
      <c r="Y148" s="113">
        <v>439</v>
      </c>
      <c r="Z148" s="113">
        <v>0</v>
      </c>
      <c r="AA148" s="114" t="s">
        <v>388</v>
      </c>
      <c r="AB148" s="108">
        <v>1090</v>
      </c>
      <c r="AC148" s="109" t="s">
        <v>388</v>
      </c>
      <c r="AD148" s="300" t="s">
        <v>613</v>
      </c>
      <c r="AE148" s="300" t="s">
        <v>388</v>
      </c>
      <c r="AF148" s="301">
        <f>AE148-AD148</f>
        <v>-9</v>
      </c>
      <c r="AG148" s="302">
        <f>IF(AI148="SI",0,J148)</f>
        <v>28.090000000000003</v>
      </c>
      <c r="AH148" s="303">
        <f>AG148*AF148</f>
        <v>-252.81000000000003</v>
      </c>
      <c r="AI148" s="304" t="s">
        <v>127</v>
      </c>
    </row>
    <row r="149" spans="1:35" ht="24">
      <c r="A149" s="108">
        <v>2021</v>
      </c>
      <c r="B149" s="108">
        <v>565</v>
      </c>
      <c r="C149" s="109" t="s">
        <v>614</v>
      </c>
      <c r="D149" s="297" t="s">
        <v>615</v>
      </c>
      <c r="E149" s="109" t="s">
        <v>607</v>
      </c>
      <c r="F149" s="305" t="s">
        <v>473</v>
      </c>
      <c r="G149" s="112">
        <v>286.22</v>
      </c>
      <c r="H149" s="112">
        <v>0</v>
      </c>
      <c r="I149" s="107" t="s">
        <v>127</v>
      </c>
      <c r="J149" s="112">
        <f>IF(I149="SI",G149-H149,G149)</f>
        <v>286.22</v>
      </c>
      <c r="K149" s="299" t="s">
        <v>153</v>
      </c>
      <c r="L149" s="108">
        <v>2021</v>
      </c>
      <c r="M149" s="108">
        <v>6261</v>
      </c>
      <c r="N149" s="109" t="s">
        <v>616</v>
      </c>
      <c r="O149" s="111" t="s">
        <v>617</v>
      </c>
      <c r="P149" s="109" t="s">
        <v>618</v>
      </c>
      <c r="Q149" s="109" t="s">
        <v>619</v>
      </c>
      <c r="R149" s="108">
        <v>6</v>
      </c>
      <c r="S149" s="111" t="s">
        <v>136</v>
      </c>
      <c r="T149" s="108">
        <v>1040502</v>
      </c>
      <c r="U149" s="108">
        <v>1890</v>
      </c>
      <c r="V149" s="108">
        <v>10</v>
      </c>
      <c r="W149" s="108">
        <v>1</v>
      </c>
      <c r="X149" s="113">
        <v>2021</v>
      </c>
      <c r="Y149" s="113">
        <v>435</v>
      </c>
      <c r="Z149" s="113">
        <v>0</v>
      </c>
      <c r="AA149" s="114" t="s">
        <v>388</v>
      </c>
      <c r="AB149" s="108">
        <v>1119</v>
      </c>
      <c r="AC149" s="109" t="s">
        <v>388</v>
      </c>
      <c r="AD149" s="300" t="s">
        <v>620</v>
      </c>
      <c r="AE149" s="300" t="s">
        <v>389</v>
      </c>
      <c r="AF149" s="301">
        <f>AE149-AD149</f>
        <v>-9</v>
      </c>
      <c r="AG149" s="302">
        <f>IF(AI149="SI",0,J149)</f>
        <v>286.22</v>
      </c>
      <c r="AH149" s="303">
        <f>AG149*AF149</f>
        <v>-2575.9800000000005</v>
      </c>
      <c r="AI149" s="304" t="s">
        <v>127</v>
      </c>
    </row>
    <row r="150" spans="1:35" ht="72">
      <c r="A150" s="108">
        <v>2021</v>
      </c>
      <c r="B150" s="108">
        <v>566</v>
      </c>
      <c r="C150" s="109" t="s">
        <v>614</v>
      </c>
      <c r="D150" s="297" t="s">
        <v>621</v>
      </c>
      <c r="E150" s="109" t="s">
        <v>616</v>
      </c>
      <c r="F150" s="305" t="s">
        <v>622</v>
      </c>
      <c r="G150" s="112">
        <v>1484.43</v>
      </c>
      <c r="H150" s="112">
        <v>0</v>
      </c>
      <c r="I150" s="107" t="s">
        <v>127</v>
      </c>
      <c r="J150" s="112">
        <f>IF(I150="SI",G150-H150,G150)</f>
        <v>1484.43</v>
      </c>
      <c r="K150" s="299" t="s">
        <v>153</v>
      </c>
      <c r="L150" s="108">
        <v>2021</v>
      </c>
      <c r="M150" s="108">
        <v>6279</v>
      </c>
      <c r="N150" s="109" t="s">
        <v>614</v>
      </c>
      <c r="O150" s="111" t="s">
        <v>623</v>
      </c>
      <c r="P150" s="109" t="s">
        <v>624</v>
      </c>
      <c r="Q150" s="109" t="s">
        <v>153</v>
      </c>
      <c r="R150" s="108">
        <v>6</v>
      </c>
      <c r="S150" s="111" t="s">
        <v>136</v>
      </c>
      <c r="T150" s="108">
        <v>1040502</v>
      </c>
      <c r="U150" s="108">
        <v>1890</v>
      </c>
      <c r="V150" s="108">
        <v>10</v>
      </c>
      <c r="W150" s="108">
        <v>1</v>
      </c>
      <c r="X150" s="113">
        <v>2021</v>
      </c>
      <c r="Y150" s="113">
        <v>435</v>
      </c>
      <c r="Z150" s="113">
        <v>0</v>
      </c>
      <c r="AA150" s="114" t="s">
        <v>388</v>
      </c>
      <c r="AB150" s="108">
        <v>1138</v>
      </c>
      <c r="AC150" s="109" t="s">
        <v>388</v>
      </c>
      <c r="AD150" s="300" t="s">
        <v>625</v>
      </c>
      <c r="AE150" s="300" t="s">
        <v>389</v>
      </c>
      <c r="AF150" s="301">
        <f>AE150-AD150</f>
        <v>-10</v>
      </c>
      <c r="AG150" s="302">
        <f>IF(AI150="SI",0,J150)</f>
        <v>1484.43</v>
      </c>
      <c r="AH150" s="303">
        <f>AG150*AF150</f>
        <v>-14844.300000000001</v>
      </c>
      <c r="AI150" s="304" t="s">
        <v>127</v>
      </c>
    </row>
    <row r="151" spans="1:35" ht="15">
      <c r="A151" s="108">
        <v>2021</v>
      </c>
      <c r="B151" s="108">
        <v>567</v>
      </c>
      <c r="C151" s="109" t="s">
        <v>338</v>
      </c>
      <c r="D151" s="297" t="s">
        <v>626</v>
      </c>
      <c r="E151" s="109" t="s">
        <v>379</v>
      </c>
      <c r="F151" s="305" t="s">
        <v>627</v>
      </c>
      <c r="G151" s="112">
        <v>80</v>
      </c>
      <c r="H151" s="112">
        <v>12.59</v>
      </c>
      <c r="I151" s="107" t="s">
        <v>118</v>
      </c>
      <c r="J151" s="112">
        <f>IF(I151="SI",G151-H151,G151)</f>
        <v>67.41</v>
      </c>
      <c r="K151" s="299" t="s">
        <v>628</v>
      </c>
      <c r="L151" s="108">
        <v>2021</v>
      </c>
      <c r="M151" s="108">
        <v>6205</v>
      </c>
      <c r="N151" s="109" t="s">
        <v>352</v>
      </c>
      <c r="O151" s="111" t="s">
        <v>629</v>
      </c>
      <c r="P151" s="109" t="s">
        <v>630</v>
      </c>
      <c r="Q151" s="109" t="s">
        <v>153</v>
      </c>
      <c r="R151" s="108">
        <v>3</v>
      </c>
      <c r="S151" s="111" t="s">
        <v>123</v>
      </c>
      <c r="T151" s="108">
        <v>1080103</v>
      </c>
      <c r="U151" s="108">
        <v>2780</v>
      </c>
      <c r="V151" s="108">
        <v>15</v>
      </c>
      <c r="W151" s="108">
        <v>1</v>
      </c>
      <c r="X151" s="113">
        <v>2021</v>
      </c>
      <c r="Y151" s="113">
        <v>432</v>
      </c>
      <c r="Z151" s="113">
        <v>0</v>
      </c>
      <c r="AA151" s="114" t="s">
        <v>388</v>
      </c>
      <c r="AB151" s="108">
        <v>1088</v>
      </c>
      <c r="AC151" s="109" t="s">
        <v>388</v>
      </c>
      <c r="AD151" s="300" t="s">
        <v>519</v>
      </c>
      <c r="AE151" s="300" t="s">
        <v>388</v>
      </c>
      <c r="AF151" s="301">
        <f>AE151-AD151</f>
        <v>-8</v>
      </c>
      <c r="AG151" s="302">
        <f>IF(AI151="SI",0,J151)</f>
        <v>67.41</v>
      </c>
      <c r="AH151" s="303">
        <f>AG151*AF151</f>
        <v>-539.28</v>
      </c>
      <c r="AI151" s="304" t="s">
        <v>127</v>
      </c>
    </row>
    <row r="152" spans="1:35" ht="60">
      <c r="A152" s="108">
        <v>2021</v>
      </c>
      <c r="B152" s="108">
        <v>568</v>
      </c>
      <c r="C152" s="109" t="s">
        <v>338</v>
      </c>
      <c r="D152" s="297" t="s">
        <v>631</v>
      </c>
      <c r="E152" s="109" t="s">
        <v>379</v>
      </c>
      <c r="F152" s="305" t="s">
        <v>632</v>
      </c>
      <c r="G152" s="112">
        <v>768.6</v>
      </c>
      <c r="H152" s="112">
        <v>138.6</v>
      </c>
      <c r="I152" s="107" t="s">
        <v>118</v>
      </c>
      <c r="J152" s="112">
        <f>IF(I152="SI",G152-H152,G152)</f>
        <v>630</v>
      </c>
      <c r="K152" s="299" t="s">
        <v>633</v>
      </c>
      <c r="L152" s="108">
        <v>2021</v>
      </c>
      <c r="M152" s="108">
        <v>6311</v>
      </c>
      <c r="N152" s="109" t="s">
        <v>634</v>
      </c>
      <c r="O152" s="111" t="s">
        <v>635</v>
      </c>
      <c r="P152" s="109" t="s">
        <v>636</v>
      </c>
      <c r="Q152" s="109" t="s">
        <v>637</v>
      </c>
      <c r="R152" s="108">
        <v>3</v>
      </c>
      <c r="S152" s="111" t="s">
        <v>123</v>
      </c>
      <c r="T152" s="108">
        <v>1080103</v>
      </c>
      <c r="U152" s="108">
        <v>2780</v>
      </c>
      <c r="V152" s="108">
        <v>5</v>
      </c>
      <c r="W152" s="108">
        <v>1</v>
      </c>
      <c r="X152" s="113">
        <v>2021</v>
      </c>
      <c r="Y152" s="113">
        <v>456</v>
      </c>
      <c r="Z152" s="113">
        <v>0</v>
      </c>
      <c r="AA152" s="114" t="s">
        <v>388</v>
      </c>
      <c r="AB152" s="108">
        <v>1089</v>
      </c>
      <c r="AC152" s="109" t="s">
        <v>388</v>
      </c>
      <c r="AD152" s="300" t="s">
        <v>638</v>
      </c>
      <c r="AE152" s="300" t="s">
        <v>388</v>
      </c>
      <c r="AF152" s="301">
        <f>AE152-AD152</f>
        <v>-15</v>
      </c>
      <c r="AG152" s="302">
        <f>IF(AI152="SI",0,J152)</f>
        <v>630</v>
      </c>
      <c r="AH152" s="303">
        <f>AG152*AF152</f>
        <v>-9450</v>
      </c>
      <c r="AI152" s="304" t="s">
        <v>127</v>
      </c>
    </row>
    <row r="153" spans="1:35" ht="60">
      <c r="A153" s="108">
        <v>2021</v>
      </c>
      <c r="B153" s="108">
        <v>569</v>
      </c>
      <c r="C153" s="109" t="s">
        <v>338</v>
      </c>
      <c r="D153" s="297" t="s">
        <v>639</v>
      </c>
      <c r="E153" s="109" t="s">
        <v>614</v>
      </c>
      <c r="F153" s="305" t="s">
        <v>640</v>
      </c>
      <c r="G153" s="112">
        <v>837.9</v>
      </c>
      <c r="H153" s="112">
        <v>39.9</v>
      </c>
      <c r="I153" s="107" t="s">
        <v>118</v>
      </c>
      <c r="J153" s="112">
        <f>IF(I153="SI",G153-H153,G153)</f>
        <v>798</v>
      </c>
      <c r="K153" s="299" t="s">
        <v>382</v>
      </c>
      <c r="L153" s="108">
        <v>2021</v>
      </c>
      <c r="M153" s="108">
        <v>6320</v>
      </c>
      <c r="N153" s="109" t="s">
        <v>338</v>
      </c>
      <c r="O153" s="111" t="s">
        <v>193</v>
      </c>
      <c r="P153" s="109" t="s">
        <v>194</v>
      </c>
      <c r="Q153" s="109" t="s">
        <v>194</v>
      </c>
      <c r="R153" s="108">
        <v>6</v>
      </c>
      <c r="S153" s="111" t="s">
        <v>136</v>
      </c>
      <c r="T153" s="108">
        <v>1040203</v>
      </c>
      <c r="U153" s="108">
        <v>1570</v>
      </c>
      <c r="V153" s="108">
        <v>10</v>
      </c>
      <c r="W153" s="108">
        <v>1</v>
      </c>
      <c r="X153" s="113">
        <v>2021</v>
      </c>
      <c r="Y153" s="113">
        <v>362</v>
      </c>
      <c r="Z153" s="113">
        <v>0</v>
      </c>
      <c r="AA153" s="114" t="s">
        <v>388</v>
      </c>
      <c r="AB153" s="108">
        <v>1135</v>
      </c>
      <c r="AC153" s="109" t="s">
        <v>388</v>
      </c>
      <c r="AD153" s="300" t="s">
        <v>638</v>
      </c>
      <c r="AE153" s="300" t="s">
        <v>389</v>
      </c>
      <c r="AF153" s="301">
        <f>AE153-AD153</f>
        <v>-12</v>
      </c>
      <c r="AG153" s="302">
        <f>IF(AI153="SI",0,J153)</f>
        <v>798</v>
      </c>
      <c r="AH153" s="303">
        <f>AG153*AF153</f>
        <v>-9576</v>
      </c>
      <c r="AI153" s="304" t="s">
        <v>127</v>
      </c>
    </row>
    <row r="154" spans="1:35" ht="36">
      <c r="A154" s="108">
        <v>2021</v>
      </c>
      <c r="B154" s="108">
        <v>570</v>
      </c>
      <c r="C154" s="109" t="s">
        <v>338</v>
      </c>
      <c r="D154" s="297" t="s">
        <v>641</v>
      </c>
      <c r="E154" s="109" t="s">
        <v>379</v>
      </c>
      <c r="F154" s="305" t="s">
        <v>642</v>
      </c>
      <c r="G154" s="112">
        <v>356.56</v>
      </c>
      <c r="H154" s="112">
        <v>64.3</v>
      </c>
      <c r="I154" s="107" t="s">
        <v>118</v>
      </c>
      <c r="J154" s="112">
        <f>IF(I154="SI",G154-H154,G154)</f>
        <v>292.26</v>
      </c>
      <c r="K154" s="299" t="s">
        <v>227</v>
      </c>
      <c r="L154" s="108">
        <v>2021</v>
      </c>
      <c r="M154" s="108">
        <v>6234</v>
      </c>
      <c r="N154" s="109" t="s">
        <v>607</v>
      </c>
      <c r="O154" s="111" t="s">
        <v>229</v>
      </c>
      <c r="P154" s="109" t="s">
        <v>230</v>
      </c>
      <c r="Q154" s="109" t="s">
        <v>230</v>
      </c>
      <c r="R154" s="108">
        <v>6</v>
      </c>
      <c r="S154" s="111" t="s">
        <v>136</v>
      </c>
      <c r="T154" s="108">
        <v>1010203</v>
      </c>
      <c r="U154" s="108">
        <v>140</v>
      </c>
      <c r="V154" s="108">
        <v>5</v>
      </c>
      <c r="W154" s="108">
        <v>1</v>
      </c>
      <c r="X154" s="113">
        <v>2021</v>
      </c>
      <c r="Y154" s="113">
        <v>8</v>
      </c>
      <c r="Z154" s="113">
        <v>0</v>
      </c>
      <c r="AA154" s="114" t="s">
        <v>388</v>
      </c>
      <c r="AB154" s="108">
        <v>1152</v>
      </c>
      <c r="AC154" s="109" t="s">
        <v>388</v>
      </c>
      <c r="AD154" s="300" t="s">
        <v>643</v>
      </c>
      <c r="AE154" s="300" t="s">
        <v>389</v>
      </c>
      <c r="AF154" s="301">
        <f>AE154-AD154</f>
        <v>-8</v>
      </c>
      <c r="AG154" s="302">
        <f>IF(AI154="SI",0,J154)</f>
        <v>292.26</v>
      </c>
      <c r="AH154" s="303">
        <f>AG154*AF154</f>
        <v>-2338.08</v>
      </c>
      <c r="AI154" s="304" t="s">
        <v>127</v>
      </c>
    </row>
    <row r="155" spans="1:35" ht="36">
      <c r="A155" s="108">
        <v>2021</v>
      </c>
      <c r="B155" s="108">
        <v>571</v>
      </c>
      <c r="C155" s="109" t="s">
        <v>338</v>
      </c>
      <c r="D155" s="297" t="s">
        <v>644</v>
      </c>
      <c r="E155" s="109" t="s">
        <v>379</v>
      </c>
      <c r="F155" s="305" t="s">
        <v>645</v>
      </c>
      <c r="G155" s="112">
        <v>320.84</v>
      </c>
      <c r="H155" s="112">
        <v>57.86</v>
      </c>
      <c r="I155" s="107" t="s">
        <v>118</v>
      </c>
      <c r="J155" s="112">
        <f>IF(I155="SI",G155-H155,G155)</f>
        <v>262.97999999999996</v>
      </c>
      <c r="K155" s="299" t="s">
        <v>227</v>
      </c>
      <c r="L155" s="108">
        <v>2021</v>
      </c>
      <c r="M155" s="108">
        <v>6231</v>
      </c>
      <c r="N155" s="109" t="s">
        <v>607</v>
      </c>
      <c r="O155" s="111" t="s">
        <v>229</v>
      </c>
      <c r="P155" s="109" t="s">
        <v>230</v>
      </c>
      <c r="Q155" s="109" t="s">
        <v>230</v>
      </c>
      <c r="R155" s="108">
        <v>6</v>
      </c>
      <c r="S155" s="111" t="s">
        <v>136</v>
      </c>
      <c r="T155" s="108">
        <v>1010203</v>
      </c>
      <c r="U155" s="108">
        <v>140</v>
      </c>
      <c r="V155" s="108">
        <v>5</v>
      </c>
      <c r="W155" s="108">
        <v>1</v>
      </c>
      <c r="X155" s="113">
        <v>2021</v>
      </c>
      <c r="Y155" s="113">
        <v>9</v>
      </c>
      <c r="Z155" s="113">
        <v>0</v>
      </c>
      <c r="AA155" s="114" t="s">
        <v>388</v>
      </c>
      <c r="AB155" s="108">
        <v>1153</v>
      </c>
      <c r="AC155" s="109" t="s">
        <v>388</v>
      </c>
      <c r="AD155" s="300" t="s">
        <v>643</v>
      </c>
      <c r="AE155" s="300" t="s">
        <v>389</v>
      </c>
      <c r="AF155" s="301">
        <f>AE155-AD155</f>
        <v>-8</v>
      </c>
      <c r="AG155" s="302">
        <f>IF(AI155="SI",0,J155)</f>
        <v>262.97999999999996</v>
      </c>
      <c r="AH155" s="303">
        <f>AG155*AF155</f>
        <v>-2103.8399999999997</v>
      </c>
      <c r="AI155" s="304" t="s">
        <v>127</v>
      </c>
    </row>
    <row r="156" spans="1:35" ht="15">
      <c r="A156" s="108">
        <v>2021</v>
      </c>
      <c r="B156" s="108">
        <v>572</v>
      </c>
      <c r="C156" s="109" t="s">
        <v>338</v>
      </c>
      <c r="D156" s="297" t="s">
        <v>646</v>
      </c>
      <c r="E156" s="109" t="s">
        <v>379</v>
      </c>
      <c r="F156" s="305" t="s">
        <v>428</v>
      </c>
      <c r="G156" s="112">
        <v>322.45</v>
      </c>
      <c r="H156" s="112">
        <v>58.15</v>
      </c>
      <c r="I156" s="107" t="s">
        <v>118</v>
      </c>
      <c r="J156" s="112">
        <f>IF(I156="SI",G156-H156,G156)</f>
        <v>264.3</v>
      </c>
      <c r="K156" s="299" t="s">
        <v>227</v>
      </c>
      <c r="L156" s="108">
        <v>2021</v>
      </c>
      <c r="M156" s="108">
        <v>6232</v>
      </c>
      <c r="N156" s="109" t="s">
        <v>607</v>
      </c>
      <c r="O156" s="111" t="s">
        <v>229</v>
      </c>
      <c r="P156" s="109" t="s">
        <v>230</v>
      </c>
      <c r="Q156" s="109" t="s">
        <v>230</v>
      </c>
      <c r="R156" s="108">
        <v>6</v>
      </c>
      <c r="S156" s="111" t="s">
        <v>136</v>
      </c>
      <c r="T156" s="108">
        <v>1010203</v>
      </c>
      <c r="U156" s="108">
        <v>140</v>
      </c>
      <c r="V156" s="108">
        <v>5</v>
      </c>
      <c r="W156" s="108">
        <v>1</v>
      </c>
      <c r="X156" s="113">
        <v>2021</v>
      </c>
      <c r="Y156" s="113">
        <v>7</v>
      </c>
      <c r="Z156" s="113">
        <v>0</v>
      </c>
      <c r="AA156" s="114" t="s">
        <v>388</v>
      </c>
      <c r="AB156" s="108">
        <v>1151</v>
      </c>
      <c r="AC156" s="109" t="s">
        <v>388</v>
      </c>
      <c r="AD156" s="300" t="s">
        <v>643</v>
      </c>
      <c r="AE156" s="300" t="s">
        <v>389</v>
      </c>
      <c r="AF156" s="301">
        <f>AE156-AD156</f>
        <v>-8</v>
      </c>
      <c r="AG156" s="302">
        <f>IF(AI156="SI",0,J156)</f>
        <v>264.3</v>
      </c>
      <c r="AH156" s="303">
        <f>AG156*AF156</f>
        <v>-2114.4</v>
      </c>
      <c r="AI156" s="304" t="s">
        <v>127</v>
      </c>
    </row>
    <row r="157" spans="1:35" ht="48">
      <c r="A157" s="108">
        <v>2021</v>
      </c>
      <c r="B157" s="108">
        <v>573</v>
      </c>
      <c r="C157" s="109" t="s">
        <v>338</v>
      </c>
      <c r="D157" s="297" t="s">
        <v>647</v>
      </c>
      <c r="E157" s="109" t="s">
        <v>379</v>
      </c>
      <c r="F157" s="305" t="s">
        <v>648</v>
      </c>
      <c r="G157" s="112">
        <v>126.58</v>
      </c>
      <c r="H157" s="112">
        <v>22.83</v>
      </c>
      <c r="I157" s="107" t="s">
        <v>118</v>
      </c>
      <c r="J157" s="112">
        <f>IF(I157="SI",G157-H157,G157)</f>
        <v>103.75</v>
      </c>
      <c r="K157" s="299" t="s">
        <v>227</v>
      </c>
      <c r="L157" s="108">
        <v>2021</v>
      </c>
      <c r="M157" s="108">
        <v>6230</v>
      </c>
      <c r="N157" s="109" t="s">
        <v>607</v>
      </c>
      <c r="O157" s="111" t="s">
        <v>229</v>
      </c>
      <c r="P157" s="109" t="s">
        <v>230</v>
      </c>
      <c r="Q157" s="109" t="s">
        <v>230</v>
      </c>
      <c r="R157" s="108">
        <v>6</v>
      </c>
      <c r="S157" s="111" t="s">
        <v>136</v>
      </c>
      <c r="T157" s="108">
        <v>1040303</v>
      </c>
      <c r="U157" s="108">
        <v>1680</v>
      </c>
      <c r="V157" s="108">
        <v>5</v>
      </c>
      <c r="W157" s="108">
        <v>1</v>
      </c>
      <c r="X157" s="113">
        <v>2021</v>
      </c>
      <c r="Y157" s="113">
        <v>12</v>
      </c>
      <c r="Z157" s="113">
        <v>0</v>
      </c>
      <c r="AA157" s="114" t="s">
        <v>388</v>
      </c>
      <c r="AB157" s="108">
        <v>1157</v>
      </c>
      <c r="AC157" s="109" t="s">
        <v>388</v>
      </c>
      <c r="AD157" s="300" t="s">
        <v>643</v>
      </c>
      <c r="AE157" s="300" t="s">
        <v>389</v>
      </c>
      <c r="AF157" s="301">
        <f>AE157-AD157</f>
        <v>-8</v>
      </c>
      <c r="AG157" s="302">
        <f>IF(AI157="SI",0,J157)</f>
        <v>103.75</v>
      </c>
      <c r="AH157" s="303">
        <f>AG157*AF157</f>
        <v>-830</v>
      </c>
      <c r="AI157" s="304" t="s">
        <v>127</v>
      </c>
    </row>
    <row r="158" spans="1:35" ht="48">
      <c r="A158" s="108">
        <v>2021</v>
      </c>
      <c r="B158" s="108">
        <v>574</v>
      </c>
      <c r="C158" s="109" t="s">
        <v>338</v>
      </c>
      <c r="D158" s="297" t="s">
        <v>649</v>
      </c>
      <c r="E158" s="109" t="s">
        <v>379</v>
      </c>
      <c r="F158" s="305" t="s">
        <v>650</v>
      </c>
      <c r="G158" s="112">
        <v>116.99</v>
      </c>
      <c r="H158" s="112">
        <v>21.1</v>
      </c>
      <c r="I158" s="107" t="s">
        <v>118</v>
      </c>
      <c r="J158" s="112">
        <f>IF(I158="SI",G158-H158,G158)</f>
        <v>95.88999999999999</v>
      </c>
      <c r="K158" s="299" t="s">
        <v>227</v>
      </c>
      <c r="L158" s="108">
        <v>2021</v>
      </c>
      <c r="M158" s="108">
        <v>6229</v>
      </c>
      <c r="N158" s="109" t="s">
        <v>607</v>
      </c>
      <c r="O158" s="111" t="s">
        <v>229</v>
      </c>
      <c r="P158" s="109" t="s">
        <v>230</v>
      </c>
      <c r="Q158" s="109" t="s">
        <v>230</v>
      </c>
      <c r="R158" s="108">
        <v>6</v>
      </c>
      <c r="S158" s="111" t="s">
        <v>136</v>
      </c>
      <c r="T158" s="108">
        <v>1040203</v>
      </c>
      <c r="U158" s="108">
        <v>1570</v>
      </c>
      <c r="V158" s="108">
        <v>5</v>
      </c>
      <c r="W158" s="108">
        <v>1</v>
      </c>
      <c r="X158" s="113">
        <v>2021</v>
      </c>
      <c r="Y158" s="113">
        <v>11</v>
      </c>
      <c r="Z158" s="113">
        <v>0</v>
      </c>
      <c r="AA158" s="114" t="s">
        <v>388</v>
      </c>
      <c r="AB158" s="108">
        <v>1155</v>
      </c>
      <c r="AC158" s="109" t="s">
        <v>388</v>
      </c>
      <c r="AD158" s="300" t="s">
        <v>643</v>
      </c>
      <c r="AE158" s="300" t="s">
        <v>389</v>
      </c>
      <c r="AF158" s="301">
        <f>AE158-AD158</f>
        <v>-8</v>
      </c>
      <c r="AG158" s="302">
        <f>IF(AI158="SI",0,J158)</f>
        <v>95.88999999999999</v>
      </c>
      <c r="AH158" s="303">
        <f>AG158*AF158</f>
        <v>-767.1199999999999</v>
      </c>
      <c r="AI158" s="304" t="s">
        <v>127</v>
      </c>
    </row>
    <row r="159" spans="1:35" ht="72">
      <c r="A159" s="108">
        <v>2021</v>
      </c>
      <c r="B159" s="108">
        <v>575</v>
      </c>
      <c r="C159" s="109" t="s">
        <v>338</v>
      </c>
      <c r="D159" s="297" t="s">
        <v>651</v>
      </c>
      <c r="E159" s="109" t="s">
        <v>344</v>
      </c>
      <c r="F159" s="305" t="s">
        <v>652</v>
      </c>
      <c r="G159" s="112">
        <v>596.77</v>
      </c>
      <c r="H159" s="112">
        <v>28.42</v>
      </c>
      <c r="I159" s="107" t="s">
        <v>118</v>
      </c>
      <c r="J159" s="112">
        <f>IF(I159="SI",G159-H159,G159)</f>
        <v>568.35</v>
      </c>
      <c r="K159" s="299" t="s">
        <v>242</v>
      </c>
      <c r="L159" s="108">
        <v>2021</v>
      </c>
      <c r="M159" s="108">
        <v>6237</v>
      </c>
      <c r="N159" s="109" t="s">
        <v>607</v>
      </c>
      <c r="O159" s="111" t="s">
        <v>243</v>
      </c>
      <c r="P159" s="109" t="s">
        <v>244</v>
      </c>
      <c r="Q159" s="109" t="s">
        <v>244</v>
      </c>
      <c r="R159" s="108">
        <v>6</v>
      </c>
      <c r="S159" s="111" t="s">
        <v>136</v>
      </c>
      <c r="T159" s="108">
        <v>1040303</v>
      </c>
      <c r="U159" s="108">
        <v>1680</v>
      </c>
      <c r="V159" s="108">
        <v>5</v>
      </c>
      <c r="W159" s="108">
        <v>3</v>
      </c>
      <c r="X159" s="113">
        <v>2021</v>
      </c>
      <c r="Y159" s="113">
        <v>119</v>
      </c>
      <c r="Z159" s="113">
        <v>0</v>
      </c>
      <c r="AA159" s="114" t="s">
        <v>388</v>
      </c>
      <c r="AB159" s="108">
        <v>1115</v>
      </c>
      <c r="AC159" s="109" t="s">
        <v>388</v>
      </c>
      <c r="AD159" s="300" t="s">
        <v>620</v>
      </c>
      <c r="AE159" s="300" t="s">
        <v>389</v>
      </c>
      <c r="AF159" s="301">
        <f>AE159-AD159</f>
        <v>-9</v>
      </c>
      <c r="AG159" s="302">
        <f>IF(AI159="SI",0,J159)</f>
        <v>568.35</v>
      </c>
      <c r="AH159" s="303">
        <f>AG159*AF159</f>
        <v>-5115.150000000001</v>
      </c>
      <c r="AI159" s="304" t="s">
        <v>127</v>
      </c>
    </row>
    <row r="160" spans="1:35" ht="84">
      <c r="A160" s="108">
        <v>2021</v>
      </c>
      <c r="B160" s="108">
        <v>576</v>
      </c>
      <c r="C160" s="109" t="s">
        <v>338</v>
      </c>
      <c r="D160" s="297" t="s">
        <v>653</v>
      </c>
      <c r="E160" s="109" t="s">
        <v>344</v>
      </c>
      <c r="F160" s="305" t="s">
        <v>654</v>
      </c>
      <c r="G160" s="112">
        <v>316.93</v>
      </c>
      <c r="H160" s="112">
        <v>15.09</v>
      </c>
      <c r="I160" s="107" t="s">
        <v>118</v>
      </c>
      <c r="J160" s="112">
        <f>IF(I160="SI",G160-H160,G160)</f>
        <v>301.84000000000003</v>
      </c>
      <c r="K160" s="299" t="s">
        <v>242</v>
      </c>
      <c r="L160" s="108">
        <v>2021</v>
      </c>
      <c r="M160" s="108">
        <v>6236</v>
      </c>
      <c r="N160" s="109" t="s">
        <v>607</v>
      </c>
      <c r="O160" s="111" t="s">
        <v>243</v>
      </c>
      <c r="P160" s="109" t="s">
        <v>244</v>
      </c>
      <c r="Q160" s="109" t="s">
        <v>244</v>
      </c>
      <c r="R160" s="108">
        <v>6</v>
      </c>
      <c r="S160" s="111" t="s">
        <v>136</v>
      </c>
      <c r="T160" s="108">
        <v>1010503</v>
      </c>
      <c r="U160" s="108">
        <v>470</v>
      </c>
      <c r="V160" s="108">
        <v>5</v>
      </c>
      <c r="W160" s="108">
        <v>2</v>
      </c>
      <c r="X160" s="113">
        <v>2021</v>
      </c>
      <c r="Y160" s="113">
        <v>117</v>
      </c>
      <c r="Z160" s="113">
        <v>0</v>
      </c>
      <c r="AA160" s="114" t="s">
        <v>388</v>
      </c>
      <c r="AB160" s="108">
        <v>1113</v>
      </c>
      <c r="AC160" s="109" t="s">
        <v>388</v>
      </c>
      <c r="AD160" s="300" t="s">
        <v>620</v>
      </c>
      <c r="AE160" s="300" t="s">
        <v>389</v>
      </c>
      <c r="AF160" s="301">
        <f>AE160-AD160</f>
        <v>-9</v>
      </c>
      <c r="AG160" s="302">
        <f>IF(AI160="SI",0,J160)</f>
        <v>301.84000000000003</v>
      </c>
      <c r="AH160" s="303">
        <f>AG160*AF160</f>
        <v>-2716.5600000000004</v>
      </c>
      <c r="AI160" s="304" t="s">
        <v>127</v>
      </c>
    </row>
    <row r="161" spans="1:35" ht="60">
      <c r="A161" s="108">
        <v>2021</v>
      </c>
      <c r="B161" s="108">
        <v>577</v>
      </c>
      <c r="C161" s="109" t="s">
        <v>338</v>
      </c>
      <c r="D161" s="297" t="s">
        <v>655</v>
      </c>
      <c r="E161" s="109" t="s">
        <v>344</v>
      </c>
      <c r="F161" s="305" t="s">
        <v>656</v>
      </c>
      <c r="G161" s="112">
        <v>971.78</v>
      </c>
      <c r="H161" s="112">
        <v>46.28</v>
      </c>
      <c r="I161" s="107" t="s">
        <v>118</v>
      </c>
      <c r="J161" s="112">
        <f>IF(I161="SI",G161-H161,G161)</f>
        <v>925.5</v>
      </c>
      <c r="K161" s="299" t="s">
        <v>242</v>
      </c>
      <c r="L161" s="108">
        <v>2021</v>
      </c>
      <c r="M161" s="108">
        <v>6235</v>
      </c>
      <c r="N161" s="109" t="s">
        <v>607</v>
      </c>
      <c r="O161" s="111" t="s">
        <v>243</v>
      </c>
      <c r="P161" s="109" t="s">
        <v>244</v>
      </c>
      <c r="Q161" s="109" t="s">
        <v>244</v>
      </c>
      <c r="R161" s="108">
        <v>6</v>
      </c>
      <c r="S161" s="111" t="s">
        <v>136</v>
      </c>
      <c r="T161" s="108">
        <v>1040203</v>
      </c>
      <c r="U161" s="108">
        <v>1570</v>
      </c>
      <c r="V161" s="108">
        <v>5</v>
      </c>
      <c r="W161" s="108">
        <v>3</v>
      </c>
      <c r="X161" s="113">
        <v>2021</v>
      </c>
      <c r="Y161" s="113">
        <v>118</v>
      </c>
      <c r="Z161" s="113">
        <v>0</v>
      </c>
      <c r="AA161" s="114" t="s">
        <v>388</v>
      </c>
      <c r="AB161" s="108">
        <v>1114</v>
      </c>
      <c r="AC161" s="109" t="s">
        <v>388</v>
      </c>
      <c r="AD161" s="300" t="s">
        <v>620</v>
      </c>
      <c r="AE161" s="300" t="s">
        <v>389</v>
      </c>
      <c r="AF161" s="301">
        <f>AE161-AD161</f>
        <v>-9</v>
      </c>
      <c r="AG161" s="302">
        <f>IF(AI161="SI",0,J161)</f>
        <v>925.5</v>
      </c>
      <c r="AH161" s="303">
        <f>AG161*AF161</f>
        <v>-8329.5</v>
      </c>
      <c r="AI161" s="304" t="s">
        <v>127</v>
      </c>
    </row>
    <row r="162" spans="1:35" ht="84">
      <c r="A162" s="108">
        <v>2021</v>
      </c>
      <c r="B162" s="108">
        <v>578</v>
      </c>
      <c r="C162" s="109" t="s">
        <v>338</v>
      </c>
      <c r="D162" s="297" t="s">
        <v>657</v>
      </c>
      <c r="E162" s="109" t="s">
        <v>344</v>
      </c>
      <c r="F162" s="305" t="s">
        <v>658</v>
      </c>
      <c r="G162" s="112">
        <v>515.46</v>
      </c>
      <c r="H162" s="112">
        <v>32.85</v>
      </c>
      <c r="I162" s="107" t="s">
        <v>118</v>
      </c>
      <c r="J162" s="112">
        <f>IF(I162="SI",G162-H162,G162)</f>
        <v>482.61</v>
      </c>
      <c r="K162" s="299" t="s">
        <v>242</v>
      </c>
      <c r="L162" s="108">
        <v>2021</v>
      </c>
      <c r="M162" s="108">
        <v>6239</v>
      </c>
      <c r="N162" s="109" t="s">
        <v>607</v>
      </c>
      <c r="O162" s="111" t="s">
        <v>243</v>
      </c>
      <c r="P162" s="109" t="s">
        <v>244</v>
      </c>
      <c r="Q162" s="109" t="s">
        <v>244</v>
      </c>
      <c r="R162" s="108">
        <v>6</v>
      </c>
      <c r="S162" s="111" t="s">
        <v>136</v>
      </c>
      <c r="T162" s="108">
        <v>1010203</v>
      </c>
      <c r="U162" s="108">
        <v>140</v>
      </c>
      <c r="V162" s="108">
        <v>5</v>
      </c>
      <c r="W162" s="108">
        <v>5</v>
      </c>
      <c r="X162" s="113">
        <v>2021</v>
      </c>
      <c r="Y162" s="113">
        <v>113</v>
      </c>
      <c r="Z162" s="113">
        <v>0</v>
      </c>
      <c r="AA162" s="114" t="s">
        <v>388</v>
      </c>
      <c r="AB162" s="108">
        <v>1110</v>
      </c>
      <c r="AC162" s="109" t="s">
        <v>388</v>
      </c>
      <c r="AD162" s="300" t="s">
        <v>620</v>
      </c>
      <c r="AE162" s="300" t="s">
        <v>389</v>
      </c>
      <c r="AF162" s="301">
        <f>AE162-AD162</f>
        <v>-9</v>
      </c>
      <c r="AG162" s="302">
        <f>IF(AI162="SI",0,J162)</f>
        <v>482.61</v>
      </c>
      <c r="AH162" s="303">
        <f>AG162*AF162</f>
        <v>-4343.49</v>
      </c>
      <c r="AI162" s="304" t="s">
        <v>127</v>
      </c>
    </row>
    <row r="163" spans="1:35" ht="60">
      <c r="A163" s="108">
        <v>2021</v>
      </c>
      <c r="B163" s="108">
        <v>579</v>
      </c>
      <c r="C163" s="109" t="s">
        <v>338</v>
      </c>
      <c r="D163" s="297" t="s">
        <v>659</v>
      </c>
      <c r="E163" s="109" t="s">
        <v>344</v>
      </c>
      <c r="F163" s="305" t="s">
        <v>660</v>
      </c>
      <c r="G163" s="112">
        <v>39.14</v>
      </c>
      <c r="H163" s="112">
        <v>1.86</v>
      </c>
      <c r="I163" s="107" t="s">
        <v>118</v>
      </c>
      <c r="J163" s="112">
        <f>IF(I163="SI",G163-H163,G163)</f>
        <v>37.28</v>
      </c>
      <c r="K163" s="299" t="s">
        <v>242</v>
      </c>
      <c r="L163" s="108">
        <v>2021</v>
      </c>
      <c r="M163" s="108">
        <v>6238</v>
      </c>
      <c r="N163" s="109" t="s">
        <v>607</v>
      </c>
      <c r="O163" s="111" t="s">
        <v>243</v>
      </c>
      <c r="P163" s="109" t="s">
        <v>244</v>
      </c>
      <c r="Q163" s="109" t="s">
        <v>244</v>
      </c>
      <c r="R163" s="108">
        <v>6</v>
      </c>
      <c r="S163" s="111" t="s">
        <v>136</v>
      </c>
      <c r="T163" s="108">
        <v>1060203</v>
      </c>
      <c r="U163" s="108">
        <v>2340</v>
      </c>
      <c r="V163" s="108">
        <v>10</v>
      </c>
      <c r="W163" s="108">
        <v>2</v>
      </c>
      <c r="X163" s="113">
        <v>2021</v>
      </c>
      <c r="Y163" s="113">
        <v>121</v>
      </c>
      <c r="Z163" s="113">
        <v>0</v>
      </c>
      <c r="AA163" s="114" t="s">
        <v>388</v>
      </c>
      <c r="AB163" s="108">
        <v>1117</v>
      </c>
      <c r="AC163" s="109" t="s">
        <v>388</v>
      </c>
      <c r="AD163" s="300" t="s">
        <v>620</v>
      </c>
      <c r="AE163" s="300" t="s">
        <v>389</v>
      </c>
      <c r="AF163" s="301">
        <f>AE163-AD163</f>
        <v>-9</v>
      </c>
      <c r="AG163" s="302">
        <f>IF(AI163="SI",0,J163)</f>
        <v>37.28</v>
      </c>
      <c r="AH163" s="303">
        <f>AG163*AF163</f>
        <v>-335.52</v>
      </c>
      <c r="AI163" s="304" t="s">
        <v>127</v>
      </c>
    </row>
    <row r="164" spans="1:35" ht="72">
      <c r="A164" s="108">
        <v>2021</v>
      </c>
      <c r="B164" s="108">
        <v>580</v>
      </c>
      <c r="C164" s="109" t="s">
        <v>338</v>
      </c>
      <c r="D164" s="297" t="s">
        <v>661</v>
      </c>
      <c r="E164" s="109" t="s">
        <v>344</v>
      </c>
      <c r="F164" s="305" t="s">
        <v>662</v>
      </c>
      <c r="G164" s="112">
        <v>372.21</v>
      </c>
      <c r="H164" s="112">
        <v>17.72</v>
      </c>
      <c r="I164" s="107" t="s">
        <v>118</v>
      </c>
      <c r="J164" s="112">
        <f>IF(I164="SI",G164-H164,G164)</f>
        <v>354.49</v>
      </c>
      <c r="K164" s="299" t="s">
        <v>242</v>
      </c>
      <c r="L164" s="108">
        <v>2021</v>
      </c>
      <c r="M164" s="108">
        <v>6240</v>
      </c>
      <c r="N164" s="109" t="s">
        <v>607</v>
      </c>
      <c r="O164" s="111" t="s">
        <v>243</v>
      </c>
      <c r="P164" s="109" t="s">
        <v>244</v>
      </c>
      <c r="Q164" s="109" t="s">
        <v>244</v>
      </c>
      <c r="R164" s="108">
        <v>6</v>
      </c>
      <c r="S164" s="111" t="s">
        <v>136</v>
      </c>
      <c r="T164" s="108">
        <v>1060203</v>
      </c>
      <c r="U164" s="108">
        <v>2340</v>
      </c>
      <c r="V164" s="108">
        <v>5</v>
      </c>
      <c r="W164" s="108">
        <v>2</v>
      </c>
      <c r="X164" s="113">
        <v>2021</v>
      </c>
      <c r="Y164" s="113">
        <v>120</v>
      </c>
      <c r="Z164" s="113">
        <v>0</v>
      </c>
      <c r="AA164" s="114" t="s">
        <v>388</v>
      </c>
      <c r="AB164" s="108">
        <v>1116</v>
      </c>
      <c r="AC164" s="109" t="s">
        <v>388</v>
      </c>
      <c r="AD164" s="300" t="s">
        <v>620</v>
      </c>
      <c r="AE164" s="300" t="s">
        <v>389</v>
      </c>
      <c r="AF164" s="301">
        <f>AE164-AD164</f>
        <v>-9</v>
      </c>
      <c r="AG164" s="302">
        <f>IF(AI164="SI",0,J164)</f>
        <v>354.49</v>
      </c>
      <c r="AH164" s="303">
        <f>AG164*AF164</f>
        <v>-3190.41</v>
      </c>
      <c r="AI164" s="304" t="s">
        <v>127</v>
      </c>
    </row>
    <row r="165" spans="1:35" ht="48">
      <c r="A165" s="108">
        <v>2021</v>
      </c>
      <c r="B165" s="108">
        <v>581</v>
      </c>
      <c r="C165" s="109" t="s">
        <v>338</v>
      </c>
      <c r="D165" s="297" t="s">
        <v>663</v>
      </c>
      <c r="E165" s="109" t="s">
        <v>607</v>
      </c>
      <c r="F165" s="305" t="s">
        <v>664</v>
      </c>
      <c r="G165" s="112">
        <v>961.12</v>
      </c>
      <c r="H165" s="112">
        <v>36.97</v>
      </c>
      <c r="I165" s="107" t="s">
        <v>118</v>
      </c>
      <c r="J165" s="112">
        <f>IF(I165="SI",G165-H165,G165)</f>
        <v>924.15</v>
      </c>
      <c r="K165" s="299" t="s">
        <v>665</v>
      </c>
      <c r="L165" s="108">
        <v>2021</v>
      </c>
      <c r="M165" s="108">
        <v>6270</v>
      </c>
      <c r="N165" s="109" t="s">
        <v>616</v>
      </c>
      <c r="O165" s="111" t="s">
        <v>666</v>
      </c>
      <c r="P165" s="109" t="s">
        <v>667</v>
      </c>
      <c r="Q165" s="109" t="s">
        <v>667</v>
      </c>
      <c r="R165" s="108">
        <v>6</v>
      </c>
      <c r="S165" s="111" t="s">
        <v>136</v>
      </c>
      <c r="T165" s="108">
        <v>1010803</v>
      </c>
      <c r="U165" s="108">
        <v>800</v>
      </c>
      <c r="V165" s="108">
        <v>2</v>
      </c>
      <c r="W165" s="108">
        <v>1</v>
      </c>
      <c r="X165" s="113">
        <v>2021</v>
      </c>
      <c r="Y165" s="113">
        <v>82</v>
      </c>
      <c r="Z165" s="113">
        <v>0</v>
      </c>
      <c r="AA165" s="114" t="s">
        <v>388</v>
      </c>
      <c r="AB165" s="108">
        <v>1121</v>
      </c>
      <c r="AC165" s="109" t="s">
        <v>388</v>
      </c>
      <c r="AD165" s="300" t="s">
        <v>625</v>
      </c>
      <c r="AE165" s="300" t="s">
        <v>389</v>
      </c>
      <c r="AF165" s="301">
        <f>AE165-AD165</f>
        <v>-10</v>
      </c>
      <c r="AG165" s="302">
        <f>IF(AI165="SI",0,J165)</f>
        <v>924.15</v>
      </c>
      <c r="AH165" s="303">
        <f>AG165*AF165</f>
        <v>-9241.5</v>
      </c>
      <c r="AI165" s="304" t="s">
        <v>127</v>
      </c>
    </row>
    <row r="166" spans="1:35" ht="24">
      <c r="A166" s="108">
        <v>2021</v>
      </c>
      <c r="B166" s="108">
        <v>583</v>
      </c>
      <c r="C166" s="109" t="s">
        <v>338</v>
      </c>
      <c r="D166" s="297" t="s">
        <v>668</v>
      </c>
      <c r="E166" s="109" t="s">
        <v>325</v>
      </c>
      <c r="F166" s="305" t="s">
        <v>669</v>
      </c>
      <c r="G166" s="112">
        <v>360</v>
      </c>
      <c r="H166" s="112">
        <v>0</v>
      </c>
      <c r="I166" s="107" t="s">
        <v>127</v>
      </c>
      <c r="J166" s="112">
        <f>IF(I166="SI",G166-H166,G166)</f>
        <v>360</v>
      </c>
      <c r="K166" s="299" t="s">
        <v>670</v>
      </c>
      <c r="L166" s="108">
        <v>2021</v>
      </c>
      <c r="M166" s="108">
        <v>5994</v>
      </c>
      <c r="N166" s="109" t="s">
        <v>452</v>
      </c>
      <c r="O166" s="111" t="s">
        <v>671</v>
      </c>
      <c r="P166" s="109" t="s">
        <v>672</v>
      </c>
      <c r="Q166" s="109" t="s">
        <v>672</v>
      </c>
      <c r="R166" s="108">
        <v>6</v>
      </c>
      <c r="S166" s="111" t="s">
        <v>136</v>
      </c>
      <c r="T166" s="108">
        <v>1010203</v>
      </c>
      <c r="U166" s="108">
        <v>140</v>
      </c>
      <c r="V166" s="108">
        <v>5</v>
      </c>
      <c r="W166" s="108">
        <v>11</v>
      </c>
      <c r="X166" s="113">
        <v>2021</v>
      </c>
      <c r="Y166" s="113">
        <v>504</v>
      </c>
      <c r="Z166" s="113">
        <v>0</v>
      </c>
      <c r="AA166" s="114" t="s">
        <v>388</v>
      </c>
      <c r="AB166" s="108">
        <v>1120</v>
      </c>
      <c r="AC166" s="109" t="s">
        <v>388</v>
      </c>
      <c r="AD166" s="300" t="s">
        <v>673</v>
      </c>
      <c r="AE166" s="300" t="s">
        <v>389</v>
      </c>
      <c r="AF166" s="301">
        <f>AE166-AD166</f>
        <v>4</v>
      </c>
      <c r="AG166" s="302">
        <f>IF(AI166="SI",0,J166)</f>
        <v>360</v>
      </c>
      <c r="AH166" s="303">
        <f>AG166*AF166</f>
        <v>1440</v>
      </c>
      <c r="AI166" s="304" t="s">
        <v>127</v>
      </c>
    </row>
    <row r="167" spans="1:35" ht="15">
      <c r="A167" s="108">
        <v>2021</v>
      </c>
      <c r="B167" s="108">
        <v>585</v>
      </c>
      <c r="C167" s="109" t="s">
        <v>324</v>
      </c>
      <c r="D167" s="297" t="s">
        <v>674</v>
      </c>
      <c r="E167" s="109" t="s">
        <v>379</v>
      </c>
      <c r="F167" s="305" t="s">
        <v>428</v>
      </c>
      <c r="G167" s="112">
        <v>140.3</v>
      </c>
      <c r="H167" s="112">
        <v>25.3</v>
      </c>
      <c r="I167" s="107" t="s">
        <v>118</v>
      </c>
      <c r="J167" s="112">
        <f>IF(I167="SI",G167-H167,G167)</f>
        <v>115.00000000000001</v>
      </c>
      <c r="K167" s="299" t="s">
        <v>259</v>
      </c>
      <c r="L167" s="108">
        <v>2021</v>
      </c>
      <c r="M167" s="108">
        <v>6228</v>
      </c>
      <c r="N167" s="109" t="s">
        <v>607</v>
      </c>
      <c r="O167" s="111" t="s">
        <v>229</v>
      </c>
      <c r="P167" s="109" t="s">
        <v>230</v>
      </c>
      <c r="Q167" s="109" t="s">
        <v>230</v>
      </c>
      <c r="R167" s="108">
        <v>6</v>
      </c>
      <c r="S167" s="111" t="s">
        <v>136</v>
      </c>
      <c r="T167" s="108">
        <v>1040203</v>
      </c>
      <c r="U167" s="108">
        <v>1570</v>
      </c>
      <c r="V167" s="108">
        <v>5</v>
      </c>
      <c r="W167" s="108">
        <v>1</v>
      </c>
      <c r="X167" s="113">
        <v>2021</v>
      </c>
      <c r="Y167" s="113">
        <v>172</v>
      </c>
      <c r="Z167" s="113">
        <v>0</v>
      </c>
      <c r="AA167" s="114" t="s">
        <v>388</v>
      </c>
      <c r="AB167" s="108">
        <v>1156</v>
      </c>
      <c r="AC167" s="109" t="s">
        <v>388</v>
      </c>
      <c r="AD167" s="300" t="s">
        <v>643</v>
      </c>
      <c r="AE167" s="300" t="s">
        <v>389</v>
      </c>
      <c r="AF167" s="301">
        <f>AE167-AD167</f>
        <v>-8</v>
      </c>
      <c r="AG167" s="302">
        <f>IF(AI167="SI",0,J167)</f>
        <v>115.00000000000001</v>
      </c>
      <c r="AH167" s="303">
        <f>AG167*AF167</f>
        <v>-920.0000000000001</v>
      </c>
      <c r="AI167" s="304" t="s">
        <v>127</v>
      </c>
    </row>
    <row r="168" spans="1:35" ht="72">
      <c r="A168" s="108">
        <v>2021</v>
      </c>
      <c r="B168" s="108">
        <v>586</v>
      </c>
      <c r="C168" s="109" t="s">
        <v>324</v>
      </c>
      <c r="D168" s="297" t="s">
        <v>675</v>
      </c>
      <c r="E168" s="109" t="s">
        <v>325</v>
      </c>
      <c r="F168" s="305" t="s">
        <v>676</v>
      </c>
      <c r="G168" s="112">
        <v>409.92</v>
      </c>
      <c r="H168" s="112">
        <v>73.92</v>
      </c>
      <c r="I168" s="107" t="s">
        <v>118</v>
      </c>
      <c r="J168" s="112">
        <f>IF(I168="SI",G168-H168,G168)</f>
        <v>336</v>
      </c>
      <c r="K168" s="299" t="s">
        <v>205</v>
      </c>
      <c r="L168" s="108">
        <v>2021</v>
      </c>
      <c r="M168" s="108">
        <v>6207</v>
      </c>
      <c r="N168" s="109" t="s">
        <v>352</v>
      </c>
      <c r="O168" s="111" t="s">
        <v>207</v>
      </c>
      <c r="P168" s="109" t="s">
        <v>208</v>
      </c>
      <c r="Q168" s="109" t="s">
        <v>208</v>
      </c>
      <c r="R168" s="108">
        <v>5</v>
      </c>
      <c r="S168" s="111" t="s">
        <v>173</v>
      </c>
      <c r="T168" s="108">
        <v>1030103</v>
      </c>
      <c r="U168" s="108">
        <v>1130</v>
      </c>
      <c r="V168" s="108">
        <v>10</v>
      </c>
      <c r="W168" s="108">
        <v>1</v>
      </c>
      <c r="X168" s="113">
        <v>2021</v>
      </c>
      <c r="Y168" s="113">
        <v>112</v>
      </c>
      <c r="Z168" s="113">
        <v>0</v>
      </c>
      <c r="AA168" s="114" t="s">
        <v>324</v>
      </c>
      <c r="AB168" s="108">
        <v>1067</v>
      </c>
      <c r="AC168" s="109" t="s">
        <v>324</v>
      </c>
      <c r="AD168" s="300" t="s">
        <v>519</v>
      </c>
      <c r="AE168" s="300" t="s">
        <v>326</v>
      </c>
      <c r="AF168" s="301">
        <f>AE168-AD168</f>
        <v>-17</v>
      </c>
      <c r="AG168" s="302">
        <f>IF(AI168="SI",0,J168)</f>
        <v>336</v>
      </c>
      <c r="AH168" s="303">
        <f>AG168*AF168</f>
        <v>-5712</v>
      </c>
      <c r="AI168" s="304" t="s">
        <v>127</v>
      </c>
    </row>
    <row r="169" spans="1:35" ht="15">
      <c r="A169" s="108">
        <v>2021</v>
      </c>
      <c r="B169" s="108">
        <v>587</v>
      </c>
      <c r="C169" s="109" t="s">
        <v>677</v>
      </c>
      <c r="D169" s="297" t="s">
        <v>678</v>
      </c>
      <c r="E169" s="109" t="s">
        <v>614</v>
      </c>
      <c r="F169" s="305" t="s">
        <v>679</v>
      </c>
      <c r="G169" s="112">
        <v>158.66</v>
      </c>
      <c r="H169" s="112">
        <v>0</v>
      </c>
      <c r="I169" s="107" t="s">
        <v>127</v>
      </c>
      <c r="J169" s="112">
        <f>IF(I169="SI",G169-H169,G169)</f>
        <v>158.66</v>
      </c>
      <c r="K169" s="299" t="s">
        <v>367</v>
      </c>
      <c r="L169" s="108">
        <v>2021</v>
      </c>
      <c r="M169" s="108">
        <v>6541</v>
      </c>
      <c r="N169" s="109" t="s">
        <v>533</v>
      </c>
      <c r="O169" s="111" t="s">
        <v>483</v>
      </c>
      <c r="P169" s="109" t="s">
        <v>484</v>
      </c>
      <c r="Q169" s="109" t="s">
        <v>484</v>
      </c>
      <c r="R169" s="108">
        <v>6</v>
      </c>
      <c r="S169" s="111" t="s">
        <v>136</v>
      </c>
      <c r="T169" s="108">
        <v>1050102</v>
      </c>
      <c r="U169" s="108">
        <v>2000</v>
      </c>
      <c r="V169" s="108">
        <v>10</v>
      </c>
      <c r="W169" s="108">
        <v>1</v>
      </c>
      <c r="X169" s="113">
        <v>2021</v>
      </c>
      <c r="Y169" s="113">
        <v>378</v>
      </c>
      <c r="Z169" s="113">
        <v>0</v>
      </c>
      <c r="AA169" s="114" t="s">
        <v>153</v>
      </c>
      <c r="AB169" s="108">
        <v>0</v>
      </c>
      <c r="AC169" s="109" t="s">
        <v>677</v>
      </c>
      <c r="AD169" s="300" t="s">
        <v>680</v>
      </c>
      <c r="AE169" s="300" t="s">
        <v>677</v>
      </c>
      <c r="AF169" s="301">
        <f>AE169-AD169</f>
        <v>-27</v>
      </c>
      <c r="AG169" s="302">
        <f>IF(AI169="SI",0,J169)</f>
        <v>158.66</v>
      </c>
      <c r="AH169" s="303">
        <f>AG169*AF169</f>
        <v>-4283.82</v>
      </c>
      <c r="AI169" s="304" t="s">
        <v>127</v>
      </c>
    </row>
    <row r="170" spans="1:35" ht="60">
      <c r="A170" s="108">
        <v>2021</v>
      </c>
      <c r="B170" s="108">
        <v>588</v>
      </c>
      <c r="C170" s="109" t="s">
        <v>677</v>
      </c>
      <c r="D170" s="297" t="s">
        <v>681</v>
      </c>
      <c r="E170" s="109" t="s">
        <v>338</v>
      </c>
      <c r="F170" s="305" t="s">
        <v>682</v>
      </c>
      <c r="G170" s="112">
        <v>16.41</v>
      </c>
      <c r="H170" s="112">
        <v>2.47</v>
      </c>
      <c r="I170" s="107" t="s">
        <v>118</v>
      </c>
      <c r="J170" s="112">
        <f>IF(I170="SI",G170-H170,G170)</f>
        <v>13.94</v>
      </c>
      <c r="K170" s="299" t="s">
        <v>242</v>
      </c>
      <c r="L170" s="108">
        <v>2021</v>
      </c>
      <c r="M170" s="108">
        <v>6479</v>
      </c>
      <c r="N170" s="109" t="s">
        <v>326</v>
      </c>
      <c r="O170" s="111" t="s">
        <v>243</v>
      </c>
      <c r="P170" s="109" t="s">
        <v>244</v>
      </c>
      <c r="Q170" s="109" t="s">
        <v>244</v>
      </c>
      <c r="R170" s="108">
        <v>6</v>
      </c>
      <c r="S170" s="111" t="s">
        <v>136</v>
      </c>
      <c r="T170" s="108">
        <v>1010503</v>
      </c>
      <c r="U170" s="108">
        <v>470</v>
      </c>
      <c r="V170" s="108">
        <v>5</v>
      </c>
      <c r="W170" s="108">
        <v>2</v>
      </c>
      <c r="X170" s="113">
        <v>2021</v>
      </c>
      <c r="Y170" s="113">
        <v>116</v>
      </c>
      <c r="Z170" s="113">
        <v>0</v>
      </c>
      <c r="AA170" s="114" t="s">
        <v>388</v>
      </c>
      <c r="AB170" s="108">
        <v>1112</v>
      </c>
      <c r="AC170" s="109" t="s">
        <v>388</v>
      </c>
      <c r="AD170" s="300" t="s">
        <v>683</v>
      </c>
      <c r="AE170" s="300" t="s">
        <v>389</v>
      </c>
      <c r="AF170" s="301">
        <f>AE170-AD170</f>
        <v>-18</v>
      </c>
      <c r="AG170" s="302">
        <f>IF(AI170="SI",0,J170)</f>
        <v>13.94</v>
      </c>
      <c r="AH170" s="303">
        <f>AG170*AF170</f>
        <v>-250.92</v>
      </c>
      <c r="AI170" s="304" t="s">
        <v>127</v>
      </c>
    </row>
    <row r="171" spans="1:35" ht="60">
      <c r="A171" s="108">
        <v>2021</v>
      </c>
      <c r="B171" s="108">
        <v>589</v>
      </c>
      <c r="C171" s="109" t="s">
        <v>677</v>
      </c>
      <c r="D171" s="297" t="s">
        <v>684</v>
      </c>
      <c r="E171" s="109" t="s">
        <v>338</v>
      </c>
      <c r="F171" s="305" t="s">
        <v>685</v>
      </c>
      <c r="G171" s="112">
        <v>16.41</v>
      </c>
      <c r="H171" s="112">
        <v>2.47</v>
      </c>
      <c r="I171" s="107" t="s">
        <v>118</v>
      </c>
      <c r="J171" s="112">
        <f>IF(I171="SI",G171-H171,G171)</f>
        <v>13.94</v>
      </c>
      <c r="K171" s="299" t="s">
        <v>242</v>
      </c>
      <c r="L171" s="108">
        <v>2021</v>
      </c>
      <c r="M171" s="108">
        <v>6478</v>
      </c>
      <c r="N171" s="109" t="s">
        <v>326</v>
      </c>
      <c r="O171" s="111" t="s">
        <v>243</v>
      </c>
      <c r="P171" s="109" t="s">
        <v>244</v>
      </c>
      <c r="Q171" s="109" t="s">
        <v>244</v>
      </c>
      <c r="R171" s="108">
        <v>6</v>
      </c>
      <c r="S171" s="111" t="s">
        <v>136</v>
      </c>
      <c r="T171" s="108">
        <v>1010503</v>
      </c>
      <c r="U171" s="108">
        <v>470</v>
      </c>
      <c r="V171" s="108">
        <v>5</v>
      </c>
      <c r="W171" s="108">
        <v>2</v>
      </c>
      <c r="X171" s="113">
        <v>2021</v>
      </c>
      <c r="Y171" s="113">
        <v>114</v>
      </c>
      <c r="Z171" s="113">
        <v>0</v>
      </c>
      <c r="AA171" s="114" t="s">
        <v>388</v>
      </c>
      <c r="AB171" s="108">
        <v>1111</v>
      </c>
      <c r="AC171" s="109" t="s">
        <v>388</v>
      </c>
      <c r="AD171" s="300" t="s">
        <v>683</v>
      </c>
      <c r="AE171" s="300" t="s">
        <v>389</v>
      </c>
      <c r="AF171" s="301">
        <f>AE171-AD171</f>
        <v>-18</v>
      </c>
      <c r="AG171" s="302">
        <f>IF(AI171="SI",0,J171)</f>
        <v>13.94</v>
      </c>
      <c r="AH171" s="303">
        <f>AG171*AF171</f>
        <v>-250.92</v>
      </c>
      <c r="AI171" s="304" t="s">
        <v>127</v>
      </c>
    </row>
    <row r="172" spans="1:35" ht="48">
      <c r="A172" s="108">
        <v>2021</v>
      </c>
      <c r="B172" s="108">
        <v>591</v>
      </c>
      <c r="C172" s="109" t="s">
        <v>677</v>
      </c>
      <c r="D172" s="297" t="s">
        <v>686</v>
      </c>
      <c r="E172" s="109" t="s">
        <v>687</v>
      </c>
      <c r="F172" s="305" t="s">
        <v>688</v>
      </c>
      <c r="G172" s="112">
        <v>120.96</v>
      </c>
      <c r="H172" s="112">
        <v>21.81</v>
      </c>
      <c r="I172" s="107" t="s">
        <v>118</v>
      </c>
      <c r="J172" s="112">
        <f>IF(I172="SI",G172-H172,G172)</f>
        <v>99.14999999999999</v>
      </c>
      <c r="K172" s="299" t="s">
        <v>153</v>
      </c>
      <c r="L172" s="108">
        <v>2021</v>
      </c>
      <c r="M172" s="108">
        <v>6545</v>
      </c>
      <c r="N172" s="109" t="s">
        <v>533</v>
      </c>
      <c r="O172" s="111" t="s">
        <v>319</v>
      </c>
      <c r="P172" s="109" t="s">
        <v>320</v>
      </c>
      <c r="Q172" s="109" t="s">
        <v>320</v>
      </c>
      <c r="R172" s="108">
        <v>6</v>
      </c>
      <c r="S172" s="111" t="s">
        <v>136</v>
      </c>
      <c r="T172" s="108">
        <v>1040502</v>
      </c>
      <c r="U172" s="108">
        <v>1890</v>
      </c>
      <c r="V172" s="108">
        <v>15</v>
      </c>
      <c r="W172" s="108">
        <v>1</v>
      </c>
      <c r="X172" s="113">
        <v>2021</v>
      </c>
      <c r="Y172" s="113">
        <v>384</v>
      </c>
      <c r="Z172" s="113">
        <v>0</v>
      </c>
      <c r="AA172" s="114" t="s">
        <v>388</v>
      </c>
      <c r="AB172" s="108">
        <v>1158</v>
      </c>
      <c r="AC172" s="109" t="s">
        <v>388</v>
      </c>
      <c r="AD172" s="300" t="s">
        <v>689</v>
      </c>
      <c r="AE172" s="300" t="s">
        <v>389</v>
      </c>
      <c r="AF172" s="301">
        <f>AE172-AD172</f>
        <v>-21</v>
      </c>
      <c r="AG172" s="302">
        <f>IF(AI172="SI",0,J172)</f>
        <v>99.14999999999999</v>
      </c>
      <c r="AH172" s="303">
        <f>AG172*AF172</f>
        <v>-2082.1499999999996</v>
      </c>
      <c r="AI172" s="304" t="s">
        <v>127</v>
      </c>
    </row>
    <row r="173" spans="1:35" ht="15">
      <c r="A173" s="108">
        <v>2021</v>
      </c>
      <c r="B173" s="108">
        <v>592</v>
      </c>
      <c r="C173" s="109" t="s">
        <v>505</v>
      </c>
      <c r="D173" s="297" t="s">
        <v>690</v>
      </c>
      <c r="E173" s="109" t="s">
        <v>691</v>
      </c>
      <c r="F173" s="305" t="s">
        <v>692</v>
      </c>
      <c r="G173" s="112">
        <v>72.9</v>
      </c>
      <c r="H173" s="112">
        <v>0</v>
      </c>
      <c r="I173" s="107" t="s">
        <v>127</v>
      </c>
      <c r="J173" s="112">
        <f>IF(I173="SI",G173-H173,G173)</f>
        <v>72.9</v>
      </c>
      <c r="K173" s="299" t="s">
        <v>153</v>
      </c>
      <c r="L173" s="108">
        <v>2021</v>
      </c>
      <c r="M173" s="108">
        <v>6571</v>
      </c>
      <c r="N173" s="109" t="s">
        <v>691</v>
      </c>
      <c r="O173" s="111" t="s">
        <v>693</v>
      </c>
      <c r="P173" s="109" t="s">
        <v>694</v>
      </c>
      <c r="Q173" s="109" t="s">
        <v>695</v>
      </c>
      <c r="R173" s="108">
        <v>6</v>
      </c>
      <c r="S173" s="111" t="s">
        <v>136</v>
      </c>
      <c r="T173" s="108">
        <v>1040502</v>
      </c>
      <c r="U173" s="108">
        <v>1890</v>
      </c>
      <c r="V173" s="108">
        <v>10</v>
      </c>
      <c r="W173" s="108">
        <v>1</v>
      </c>
      <c r="X173" s="113">
        <v>2021</v>
      </c>
      <c r="Y173" s="113">
        <v>435</v>
      </c>
      <c r="Z173" s="113">
        <v>0</v>
      </c>
      <c r="AA173" s="114" t="s">
        <v>388</v>
      </c>
      <c r="AB173" s="108">
        <v>1137</v>
      </c>
      <c r="AC173" s="109" t="s">
        <v>388</v>
      </c>
      <c r="AD173" s="300" t="s">
        <v>696</v>
      </c>
      <c r="AE173" s="300" t="s">
        <v>389</v>
      </c>
      <c r="AF173" s="301">
        <f>AE173-AD173</f>
        <v>-24</v>
      </c>
      <c r="AG173" s="302">
        <f>IF(AI173="SI",0,J173)</f>
        <v>72.9</v>
      </c>
      <c r="AH173" s="303">
        <f>AG173*AF173</f>
        <v>-1749.6000000000001</v>
      </c>
      <c r="AI173" s="304" t="s">
        <v>127</v>
      </c>
    </row>
    <row r="174" spans="1:35" ht="60">
      <c r="A174" s="108">
        <v>2021</v>
      </c>
      <c r="B174" s="108">
        <v>593</v>
      </c>
      <c r="C174" s="109" t="s">
        <v>505</v>
      </c>
      <c r="D174" s="297" t="s">
        <v>697</v>
      </c>
      <c r="E174" s="109" t="s">
        <v>326</v>
      </c>
      <c r="F174" s="305" t="s">
        <v>698</v>
      </c>
      <c r="G174" s="112">
        <v>439.2</v>
      </c>
      <c r="H174" s="112">
        <v>79.2</v>
      </c>
      <c r="I174" s="107" t="s">
        <v>118</v>
      </c>
      <c r="J174" s="112">
        <f>IF(I174="SI",G174-H174,G174)</f>
        <v>360</v>
      </c>
      <c r="K174" s="299" t="s">
        <v>699</v>
      </c>
      <c r="L174" s="108">
        <v>2021</v>
      </c>
      <c r="M174" s="108">
        <v>6521</v>
      </c>
      <c r="N174" s="109" t="s">
        <v>687</v>
      </c>
      <c r="O174" s="111" t="s">
        <v>700</v>
      </c>
      <c r="P174" s="109" t="s">
        <v>701</v>
      </c>
      <c r="Q174" s="109" t="s">
        <v>701</v>
      </c>
      <c r="R174" s="108">
        <v>3</v>
      </c>
      <c r="S174" s="111" t="s">
        <v>123</v>
      </c>
      <c r="T174" s="108">
        <v>1010503</v>
      </c>
      <c r="U174" s="108">
        <v>470</v>
      </c>
      <c r="V174" s="108">
        <v>5</v>
      </c>
      <c r="W174" s="108">
        <v>3</v>
      </c>
      <c r="X174" s="113">
        <v>2021</v>
      </c>
      <c r="Y174" s="113">
        <v>372</v>
      </c>
      <c r="Z174" s="113">
        <v>0</v>
      </c>
      <c r="AA174" s="114" t="s">
        <v>388</v>
      </c>
      <c r="AB174" s="108">
        <v>1107</v>
      </c>
      <c r="AC174" s="109" t="s">
        <v>388</v>
      </c>
      <c r="AD174" s="300" t="s">
        <v>702</v>
      </c>
      <c r="AE174" s="300" t="s">
        <v>388</v>
      </c>
      <c r="AF174" s="301">
        <f>AE174-AD174</f>
        <v>-22</v>
      </c>
      <c r="AG174" s="302">
        <f>IF(AI174="SI",0,J174)</f>
        <v>360</v>
      </c>
      <c r="AH174" s="303">
        <f>AG174*AF174</f>
        <v>-7920</v>
      </c>
      <c r="AI174" s="304" t="s">
        <v>127</v>
      </c>
    </row>
    <row r="175" spans="1:35" ht="72">
      <c r="A175" s="108">
        <v>2021</v>
      </c>
      <c r="B175" s="108">
        <v>594</v>
      </c>
      <c r="C175" s="109" t="s">
        <v>505</v>
      </c>
      <c r="D175" s="297" t="s">
        <v>703</v>
      </c>
      <c r="E175" s="109" t="s">
        <v>326</v>
      </c>
      <c r="F175" s="305" t="s">
        <v>704</v>
      </c>
      <c r="G175" s="112">
        <v>617.32</v>
      </c>
      <c r="H175" s="112">
        <v>111.32</v>
      </c>
      <c r="I175" s="107" t="s">
        <v>118</v>
      </c>
      <c r="J175" s="112">
        <f>IF(I175="SI",G175-H175,G175)</f>
        <v>506.00000000000006</v>
      </c>
      <c r="K175" s="299" t="s">
        <v>705</v>
      </c>
      <c r="L175" s="108">
        <v>2021</v>
      </c>
      <c r="M175" s="108">
        <v>6492</v>
      </c>
      <c r="N175" s="109" t="s">
        <v>480</v>
      </c>
      <c r="O175" s="111" t="s">
        <v>706</v>
      </c>
      <c r="P175" s="109" t="s">
        <v>707</v>
      </c>
      <c r="Q175" s="109" t="s">
        <v>707</v>
      </c>
      <c r="R175" s="108">
        <v>3</v>
      </c>
      <c r="S175" s="111" t="s">
        <v>123</v>
      </c>
      <c r="T175" s="108">
        <v>1080103</v>
      </c>
      <c r="U175" s="108">
        <v>2780</v>
      </c>
      <c r="V175" s="108">
        <v>15</v>
      </c>
      <c r="W175" s="108">
        <v>1</v>
      </c>
      <c r="X175" s="113">
        <v>2021</v>
      </c>
      <c r="Y175" s="113">
        <v>417</v>
      </c>
      <c r="Z175" s="113">
        <v>0</v>
      </c>
      <c r="AA175" s="114" t="s">
        <v>388</v>
      </c>
      <c r="AB175" s="108">
        <v>1096</v>
      </c>
      <c r="AC175" s="109" t="s">
        <v>388</v>
      </c>
      <c r="AD175" s="300" t="s">
        <v>683</v>
      </c>
      <c r="AE175" s="300" t="s">
        <v>388</v>
      </c>
      <c r="AF175" s="301">
        <f>AE175-AD175</f>
        <v>-21</v>
      </c>
      <c r="AG175" s="302">
        <f>IF(AI175="SI",0,J175)</f>
        <v>506.00000000000006</v>
      </c>
      <c r="AH175" s="303">
        <f>AG175*AF175</f>
        <v>-10626.000000000002</v>
      </c>
      <c r="AI175" s="304" t="s">
        <v>127</v>
      </c>
    </row>
    <row r="176" spans="1:35" ht="15">
      <c r="A176" s="108">
        <v>2021</v>
      </c>
      <c r="B176" s="108">
        <v>595</v>
      </c>
      <c r="C176" s="109" t="s">
        <v>505</v>
      </c>
      <c r="D176" s="297" t="s">
        <v>708</v>
      </c>
      <c r="E176" s="109" t="s">
        <v>691</v>
      </c>
      <c r="F176" s="305" t="s">
        <v>709</v>
      </c>
      <c r="G176" s="112">
        <v>183</v>
      </c>
      <c r="H176" s="112">
        <v>33</v>
      </c>
      <c r="I176" s="107" t="s">
        <v>118</v>
      </c>
      <c r="J176" s="112">
        <f>IF(I176="SI",G176-H176,G176)</f>
        <v>150</v>
      </c>
      <c r="K176" s="299" t="s">
        <v>710</v>
      </c>
      <c r="L176" s="108">
        <v>2021</v>
      </c>
      <c r="M176" s="108">
        <v>6617</v>
      </c>
      <c r="N176" s="109" t="s">
        <v>505</v>
      </c>
      <c r="O176" s="111" t="s">
        <v>348</v>
      </c>
      <c r="P176" s="109" t="s">
        <v>349</v>
      </c>
      <c r="Q176" s="109" t="s">
        <v>153</v>
      </c>
      <c r="R176" s="108">
        <v>3</v>
      </c>
      <c r="S176" s="111" t="s">
        <v>123</v>
      </c>
      <c r="T176" s="108">
        <v>1090603</v>
      </c>
      <c r="U176" s="108">
        <v>3660</v>
      </c>
      <c r="V176" s="108">
        <v>5</v>
      </c>
      <c r="W176" s="108">
        <v>1</v>
      </c>
      <c r="X176" s="113">
        <v>2021</v>
      </c>
      <c r="Y176" s="113">
        <v>179</v>
      </c>
      <c r="Z176" s="113">
        <v>0</v>
      </c>
      <c r="AA176" s="114" t="s">
        <v>388</v>
      </c>
      <c r="AB176" s="108">
        <v>1094</v>
      </c>
      <c r="AC176" s="109" t="s">
        <v>388</v>
      </c>
      <c r="AD176" s="300" t="s">
        <v>696</v>
      </c>
      <c r="AE176" s="300" t="s">
        <v>388</v>
      </c>
      <c r="AF176" s="301">
        <f>AE176-AD176</f>
        <v>-27</v>
      </c>
      <c r="AG176" s="302">
        <f>IF(AI176="SI",0,J176)</f>
        <v>150</v>
      </c>
      <c r="AH176" s="303">
        <f>AG176*AF176</f>
        <v>-4050</v>
      </c>
      <c r="AI176" s="304" t="s">
        <v>127</v>
      </c>
    </row>
    <row r="177" spans="1:35" ht="15">
      <c r="A177" s="108">
        <v>2021</v>
      </c>
      <c r="B177" s="108">
        <v>595</v>
      </c>
      <c r="C177" s="109" t="s">
        <v>505</v>
      </c>
      <c r="D177" s="297" t="s">
        <v>708</v>
      </c>
      <c r="E177" s="109" t="s">
        <v>691</v>
      </c>
      <c r="F177" s="305" t="s">
        <v>709</v>
      </c>
      <c r="G177" s="112">
        <v>183</v>
      </c>
      <c r="H177" s="112">
        <v>33</v>
      </c>
      <c r="I177" s="107" t="s">
        <v>118</v>
      </c>
      <c r="J177" s="112">
        <f>IF(I177="SI",G177-H177,G177)</f>
        <v>150</v>
      </c>
      <c r="K177" s="299" t="s">
        <v>710</v>
      </c>
      <c r="L177" s="108">
        <v>2021</v>
      </c>
      <c r="M177" s="108">
        <v>6617</v>
      </c>
      <c r="N177" s="109" t="s">
        <v>505</v>
      </c>
      <c r="O177" s="111" t="s">
        <v>348</v>
      </c>
      <c r="P177" s="109" t="s">
        <v>349</v>
      </c>
      <c r="Q177" s="109" t="s">
        <v>153</v>
      </c>
      <c r="R177" s="108">
        <v>3</v>
      </c>
      <c r="S177" s="111" t="s">
        <v>123</v>
      </c>
      <c r="T177" s="108">
        <v>1060203</v>
      </c>
      <c r="U177" s="108">
        <v>2340</v>
      </c>
      <c r="V177" s="108">
        <v>5</v>
      </c>
      <c r="W177" s="108">
        <v>4</v>
      </c>
      <c r="X177" s="113">
        <v>2021</v>
      </c>
      <c r="Y177" s="113">
        <v>175</v>
      </c>
      <c r="Z177" s="113">
        <v>0</v>
      </c>
      <c r="AA177" s="114" t="s">
        <v>388</v>
      </c>
      <c r="AB177" s="108">
        <v>1093</v>
      </c>
      <c r="AC177" s="109" t="s">
        <v>388</v>
      </c>
      <c r="AD177" s="300" t="s">
        <v>696</v>
      </c>
      <c r="AE177" s="300" t="s">
        <v>388</v>
      </c>
      <c r="AF177" s="301">
        <f>AE177-AD177</f>
        <v>-27</v>
      </c>
      <c r="AG177" s="302">
        <f>IF(AI177="SI",0,J177)</f>
        <v>150</v>
      </c>
      <c r="AH177" s="303">
        <f>AG177*AF177</f>
        <v>-4050</v>
      </c>
      <c r="AI177" s="304" t="s">
        <v>127</v>
      </c>
    </row>
    <row r="178" spans="1:35" ht="15">
      <c r="A178" s="108">
        <v>2021</v>
      </c>
      <c r="B178" s="108">
        <v>595</v>
      </c>
      <c r="C178" s="109" t="s">
        <v>505</v>
      </c>
      <c r="D178" s="297" t="s">
        <v>708</v>
      </c>
      <c r="E178" s="109" t="s">
        <v>691</v>
      </c>
      <c r="F178" s="305" t="s">
        <v>709</v>
      </c>
      <c r="G178" s="112">
        <v>122</v>
      </c>
      <c r="H178" s="112">
        <v>22</v>
      </c>
      <c r="I178" s="107" t="s">
        <v>118</v>
      </c>
      <c r="J178" s="112">
        <f>IF(I178="SI",G178-H178,G178)</f>
        <v>100</v>
      </c>
      <c r="K178" s="299" t="s">
        <v>710</v>
      </c>
      <c r="L178" s="108">
        <v>2021</v>
      </c>
      <c r="M178" s="108">
        <v>6617</v>
      </c>
      <c r="N178" s="109" t="s">
        <v>505</v>
      </c>
      <c r="O178" s="111" t="s">
        <v>348</v>
      </c>
      <c r="P178" s="109" t="s">
        <v>349</v>
      </c>
      <c r="Q178" s="109" t="s">
        <v>153</v>
      </c>
      <c r="R178" s="108">
        <v>3</v>
      </c>
      <c r="S178" s="111" t="s">
        <v>123</v>
      </c>
      <c r="T178" s="108">
        <v>1010203</v>
      </c>
      <c r="U178" s="108">
        <v>140</v>
      </c>
      <c r="V178" s="108">
        <v>5</v>
      </c>
      <c r="W178" s="108">
        <v>6</v>
      </c>
      <c r="X178" s="113">
        <v>2021</v>
      </c>
      <c r="Y178" s="113">
        <v>177</v>
      </c>
      <c r="Z178" s="113">
        <v>0</v>
      </c>
      <c r="AA178" s="114" t="s">
        <v>388</v>
      </c>
      <c r="AB178" s="108">
        <v>1091</v>
      </c>
      <c r="AC178" s="109" t="s">
        <v>388</v>
      </c>
      <c r="AD178" s="300" t="s">
        <v>696</v>
      </c>
      <c r="AE178" s="300" t="s">
        <v>388</v>
      </c>
      <c r="AF178" s="301">
        <f>AE178-AD178</f>
        <v>-27</v>
      </c>
      <c r="AG178" s="302">
        <f>IF(AI178="SI",0,J178)</f>
        <v>100</v>
      </c>
      <c r="AH178" s="303">
        <f>AG178*AF178</f>
        <v>-2700</v>
      </c>
      <c r="AI178" s="304" t="s">
        <v>127</v>
      </c>
    </row>
    <row r="179" spans="1:35" ht="15">
      <c r="A179" s="108">
        <v>2021</v>
      </c>
      <c r="B179" s="108">
        <v>595</v>
      </c>
      <c r="C179" s="109" t="s">
        <v>505</v>
      </c>
      <c r="D179" s="297" t="s">
        <v>708</v>
      </c>
      <c r="E179" s="109" t="s">
        <v>691</v>
      </c>
      <c r="F179" s="305" t="s">
        <v>709</v>
      </c>
      <c r="G179" s="112">
        <v>634.4</v>
      </c>
      <c r="H179" s="112">
        <v>114.4</v>
      </c>
      <c r="I179" s="107" t="s">
        <v>118</v>
      </c>
      <c r="J179" s="112">
        <f>IF(I179="SI",G179-H179,G179)</f>
        <v>520</v>
      </c>
      <c r="K179" s="299" t="s">
        <v>710</v>
      </c>
      <c r="L179" s="108">
        <v>2021</v>
      </c>
      <c r="M179" s="108">
        <v>6617</v>
      </c>
      <c r="N179" s="109" t="s">
        <v>505</v>
      </c>
      <c r="O179" s="111" t="s">
        <v>348</v>
      </c>
      <c r="P179" s="109" t="s">
        <v>349</v>
      </c>
      <c r="Q179" s="109" t="s">
        <v>153</v>
      </c>
      <c r="R179" s="108">
        <v>3</v>
      </c>
      <c r="S179" s="111" t="s">
        <v>123</v>
      </c>
      <c r="T179" s="108">
        <v>1010503</v>
      </c>
      <c r="U179" s="108">
        <v>470</v>
      </c>
      <c r="V179" s="108">
        <v>5</v>
      </c>
      <c r="W179" s="108">
        <v>3</v>
      </c>
      <c r="X179" s="113">
        <v>2021</v>
      </c>
      <c r="Y179" s="113">
        <v>176</v>
      </c>
      <c r="Z179" s="113">
        <v>0</v>
      </c>
      <c r="AA179" s="114" t="s">
        <v>388</v>
      </c>
      <c r="AB179" s="108">
        <v>1092</v>
      </c>
      <c r="AC179" s="109" t="s">
        <v>388</v>
      </c>
      <c r="AD179" s="300" t="s">
        <v>696</v>
      </c>
      <c r="AE179" s="300" t="s">
        <v>388</v>
      </c>
      <c r="AF179" s="301">
        <f>AE179-AD179</f>
        <v>-27</v>
      </c>
      <c r="AG179" s="302">
        <f>IF(AI179="SI",0,J179)</f>
        <v>520</v>
      </c>
      <c r="AH179" s="303">
        <f>AG179*AF179</f>
        <v>-14040</v>
      </c>
      <c r="AI179" s="304" t="s">
        <v>127</v>
      </c>
    </row>
    <row r="180" spans="1:35" ht="48">
      <c r="A180" s="108">
        <v>2021</v>
      </c>
      <c r="B180" s="108">
        <v>596</v>
      </c>
      <c r="C180" s="109" t="s">
        <v>388</v>
      </c>
      <c r="D180" s="297" t="s">
        <v>711</v>
      </c>
      <c r="E180" s="109" t="s">
        <v>364</v>
      </c>
      <c r="F180" s="305" t="s">
        <v>712</v>
      </c>
      <c r="G180" s="112">
        <v>360.42</v>
      </c>
      <c r="H180" s="112">
        <v>64.99</v>
      </c>
      <c r="I180" s="107" t="s">
        <v>118</v>
      </c>
      <c r="J180" s="112">
        <f>IF(I180="SI",G180-H180,G180)</f>
        <v>295.43</v>
      </c>
      <c r="K180" s="299" t="s">
        <v>435</v>
      </c>
      <c r="L180" s="108">
        <v>2021</v>
      </c>
      <c r="M180" s="108">
        <v>6470</v>
      </c>
      <c r="N180" s="109" t="s">
        <v>326</v>
      </c>
      <c r="O180" s="111" t="s">
        <v>436</v>
      </c>
      <c r="P180" s="109" t="s">
        <v>437</v>
      </c>
      <c r="Q180" s="109" t="s">
        <v>153</v>
      </c>
      <c r="R180" s="108">
        <v>3</v>
      </c>
      <c r="S180" s="111" t="s">
        <v>123</v>
      </c>
      <c r="T180" s="108">
        <v>1060203</v>
      </c>
      <c r="U180" s="108">
        <v>2340</v>
      </c>
      <c r="V180" s="108">
        <v>5</v>
      </c>
      <c r="W180" s="108">
        <v>1</v>
      </c>
      <c r="X180" s="113">
        <v>2021</v>
      </c>
      <c r="Y180" s="113">
        <v>98</v>
      </c>
      <c r="Z180" s="113">
        <v>0</v>
      </c>
      <c r="AA180" s="114" t="s">
        <v>388</v>
      </c>
      <c r="AB180" s="108">
        <v>1130</v>
      </c>
      <c r="AC180" s="109" t="s">
        <v>388</v>
      </c>
      <c r="AD180" s="300" t="s">
        <v>713</v>
      </c>
      <c r="AE180" s="300" t="s">
        <v>389</v>
      </c>
      <c r="AF180" s="301">
        <f>AE180-AD180</f>
        <v>-17</v>
      </c>
      <c r="AG180" s="302">
        <f>IF(AI180="SI",0,J180)</f>
        <v>295.43</v>
      </c>
      <c r="AH180" s="303">
        <f>AG180*AF180</f>
        <v>-5022.31</v>
      </c>
      <c r="AI180" s="304" t="s">
        <v>127</v>
      </c>
    </row>
    <row r="181" spans="1:35" ht="36">
      <c r="A181" s="108">
        <v>2021</v>
      </c>
      <c r="B181" s="108">
        <v>597</v>
      </c>
      <c r="C181" s="109" t="s">
        <v>388</v>
      </c>
      <c r="D181" s="297" t="s">
        <v>714</v>
      </c>
      <c r="E181" s="109" t="s">
        <v>364</v>
      </c>
      <c r="F181" s="305" t="s">
        <v>715</v>
      </c>
      <c r="G181" s="112">
        <v>96.32</v>
      </c>
      <c r="H181" s="112">
        <v>17.37</v>
      </c>
      <c r="I181" s="107" t="s">
        <v>118</v>
      </c>
      <c r="J181" s="112">
        <f>IF(I181="SI",G181-H181,G181)</f>
        <v>78.94999999999999</v>
      </c>
      <c r="K181" s="299" t="s">
        <v>435</v>
      </c>
      <c r="L181" s="108">
        <v>2021</v>
      </c>
      <c r="M181" s="108">
        <v>6471</v>
      </c>
      <c r="N181" s="109" t="s">
        <v>326</v>
      </c>
      <c r="O181" s="111" t="s">
        <v>436</v>
      </c>
      <c r="P181" s="109" t="s">
        <v>437</v>
      </c>
      <c r="Q181" s="109" t="s">
        <v>153</v>
      </c>
      <c r="R181" s="108">
        <v>6</v>
      </c>
      <c r="S181" s="111" t="s">
        <v>136</v>
      </c>
      <c r="T181" s="108">
        <v>1010503</v>
      </c>
      <c r="U181" s="108">
        <v>470</v>
      </c>
      <c r="V181" s="108">
        <v>5</v>
      </c>
      <c r="W181" s="108">
        <v>1</v>
      </c>
      <c r="X181" s="113">
        <v>2021</v>
      </c>
      <c r="Y181" s="113">
        <v>92</v>
      </c>
      <c r="Z181" s="113">
        <v>0</v>
      </c>
      <c r="AA181" s="114" t="s">
        <v>388</v>
      </c>
      <c r="AB181" s="108">
        <v>1125</v>
      </c>
      <c r="AC181" s="109" t="s">
        <v>388</v>
      </c>
      <c r="AD181" s="300" t="s">
        <v>713</v>
      </c>
      <c r="AE181" s="300" t="s">
        <v>389</v>
      </c>
      <c r="AF181" s="301">
        <f>AE181-AD181</f>
        <v>-17</v>
      </c>
      <c r="AG181" s="302">
        <f>IF(AI181="SI",0,J181)</f>
        <v>78.94999999999999</v>
      </c>
      <c r="AH181" s="303">
        <f>AG181*AF181</f>
        <v>-1342.1499999999999</v>
      </c>
      <c r="AI181" s="304" t="s">
        <v>127</v>
      </c>
    </row>
    <row r="182" spans="1:35" ht="36">
      <c r="A182" s="108">
        <v>2021</v>
      </c>
      <c r="B182" s="108">
        <v>598</v>
      </c>
      <c r="C182" s="109" t="s">
        <v>388</v>
      </c>
      <c r="D182" s="297" t="s">
        <v>716</v>
      </c>
      <c r="E182" s="109" t="s">
        <v>364</v>
      </c>
      <c r="F182" s="305" t="s">
        <v>717</v>
      </c>
      <c r="G182" s="112">
        <v>39.08</v>
      </c>
      <c r="H182" s="112">
        <v>7.05</v>
      </c>
      <c r="I182" s="107" t="s">
        <v>118</v>
      </c>
      <c r="J182" s="112">
        <f>IF(I182="SI",G182-H182,G182)</f>
        <v>32.03</v>
      </c>
      <c r="K182" s="299" t="s">
        <v>435</v>
      </c>
      <c r="L182" s="108">
        <v>2021</v>
      </c>
      <c r="M182" s="108">
        <v>6476</v>
      </c>
      <c r="N182" s="109" t="s">
        <v>326</v>
      </c>
      <c r="O182" s="111" t="s">
        <v>436</v>
      </c>
      <c r="P182" s="109" t="s">
        <v>437</v>
      </c>
      <c r="Q182" s="109" t="s">
        <v>153</v>
      </c>
      <c r="R182" s="108">
        <v>6</v>
      </c>
      <c r="S182" s="111" t="s">
        <v>136</v>
      </c>
      <c r="T182" s="108">
        <v>1010503</v>
      </c>
      <c r="U182" s="108">
        <v>470</v>
      </c>
      <c r="V182" s="108">
        <v>5</v>
      </c>
      <c r="W182" s="108">
        <v>1</v>
      </c>
      <c r="X182" s="113">
        <v>2021</v>
      </c>
      <c r="Y182" s="113">
        <v>90</v>
      </c>
      <c r="Z182" s="113">
        <v>0</v>
      </c>
      <c r="AA182" s="114" t="s">
        <v>388</v>
      </c>
      <c r="AB182" s="108">
        <v>1124</v>
      </c>
      <c r="AC182" s="109" t="s">
        <v>388</v>
      </c>
      <c r="AD182" s="300" t="s">
        <v>713</v>
      </c>
      <c r="AE182" s="300" t="s">
        <v>389</v>
      </c>
      <c r="AF182" s="301">
        <f>AE182-AD182</f>
        <v>-17</v>
      </c>
      <c r="AG182" s="302">
        <f>IF(AI182="SI",0,J182)</f>
        <v>32.03</v>
      </c>
      <c r="AH182" s="303">
        <f>AG182*AF182</f>
        <v>-544.51</v>
      </c>
      <c r="AI182" s="304" t="s">
        <v>127</v>
      </c>
    </row>
    <row r="183" spans="1:35" ht="48">
      <c r="A183" s="108">
        <v>2021</v>
      </c>
      <c r="B183" s="108">
        <v>599</v>
      </c>
      <c r="C183" s="109" t="s">
        <v>388</v>
      </c>
      <c r="D183" s="297" t="s">
        <v>718</v>
      </c>
      <c r="E183" s="109" t="s">
        <v>364</v>
      </c>
      <c r="F183" s="305" t="s">
        <v>719</v>
      </c>
      <c r="G183" s="112">
        <v>12.92</v>
      </c>
      <c r="H183" s="112">
        <v>2.33</v>
      </c>
      <c r="I183" s="107" t="s">
        <v>118</v>
      </c>
      <c r="J183" s="112">
        <f>IF(I183="SI",G183-H183,G183)</f>
        <v>10.59</v>
      </c>
      <c r="K183" s="299" t="s">
        <v>435</v>
      </c>
      <c r="L183" s="108">
        <v>2021</v>
      </c>
      <c r="M183" s="108">
        <v>6465</v>
      </c>
      <c r="N183" s="109" t="s">
        <v>326</v>
      </c>
      <c r="O183" s="111" t="s">
        <v>436</v>
      </c>
      <c r="P183" s="109" t="s">
        <v>437</v>
      </c>
      <c r="Q183" s="109" t="s">
        <v>153</v>
      </c>
      <c r="R183" s="108">
        <v>6</v>
      </c>
      <c r="S183" s="111" t="s">
        <v>136</v>
      </c>
      <c r="T183" s="108">
        <v>1010503</v>
      </c>
      <c r="U183" s="108">
        <v>470</v>
      </c>
      <c r="V183" s="108">
        <v>5</v>
      </c>
      <c r="W183" s="108">
        <v>1</v>
      </c>
      <c r="X183" s="113">
        <v>2021</v>
      </c>
      <c r="Y183" s="113">
        <v>94</v>
      </c>
      <c r="Z183" s="113">
        <v>0</v>
      </c>
      <c r="AA183" s="114" t="s">
        <v>388</v>
      </c>
      <c r="AB183" s="108">
        <v>1127</v>
      </c>
      <c r="AC183" s="109" t="s">
        <v>388</v>
      </c>
      <c r="AD183" s="300" t="s">
        <v>713</v>
      </c>
      <c r="AE183" s="300" t="s">
        <v>389</v>
      </c>
      <c r="AF183" s="301">
        <f>AE183-AD183</f>
        <v>-17</v>
      </c>
      <c r="AG183" s="302">
        <f>IF(AI183="SI",0,J183)</f>
        <v>10.59</v>
      </c>
      <c r="AH183" s="303">
        <f>AG183*AF183</f>
        <v>-180.03</v>
      </c>
      <c r="AI183" s="304" t="s">
        <v>127</v>
      </c>
    </row>
    <row r="184" spans="1:35" ht="24">
      <c r="A184" s="108">
        <v>2021</v>
      </c>
      <c r="B184" s="108">
        <v>600</v>
      </c>
      <c r="C184" s="109" t="s">
        <v>388</v>
      </c>
      <c r="D184" s="297" t="s">
        <v>720</v>
      </c>
      <c r="E184" s="109" t="s">
        <v>364</v>
      </c>
      <c r="F184" s="305" t="s">
        <v>721</v>
      </c>
      <c r="G184" s="112">
        <v>267.12</v>
      </c>
      <c r="H184" s="112">
        <v>48.17</v>
      </c>
      <c r="I184" s="107" t="s">
        <v>118</v>
      </c>
      <c r="J184" s="112">
        <f>IF(I184="SI",G184-H184,G184)</f>
        <v>218.95</v>
      </c>
      <c r="K184" s="299" t="s">
        <v>435</v>
      </c>
      <c r="L184" s="108">
        <v>2021</v>
      </c>
      <c r="M184" s="108">
        <v>6461</v>
      </c>
      <c r="N184" s="109" t="s">
        <v>326</v>
      </c>
      <c r="O184" s="111" t="s">
        <v>436</v>
      </c>
      <c r="P184" s="109" t="s">
        <v>437</v>
      </c>
      <c r="Q184" s="109" t="s">
        <v>153</v>
      </c>
      <c r="R184" s="108">
        <v>6</v>
      </c>
      <c r="S184" s="111" t="s">
        <v>136</v>
      </c>
      <c r="T184" s="108">
        <v>1060203</v>
      </c>
      <c r="U184" s="108">
        <v>2340</v>
      </c>
      <c r="V184" s="108">
        <v>10</v>
      </c>
      <c r="W184" s="108">
        <v>1</v>
      </c>
      <c r="X184" s="113">
        <v>2021</v>
      </c>
      <c r="Y184" s="113">
        <v>99</v>
      </c>
      <c r="Z184" s="113">
        <v>0</v>
      </c>
      <c r="AA184" s="114" t="s">
        <v>388</v>
      </c>
      <c r="AB184" s="108">
        <v>1131</v>
      </c>
      <c r="AC184" s="109" t="s">
        <v>388</v>
      </c>
      <c r="AD184" s="300" t="s">
        <v>713</v>
      </c>
      <c r="AE184" s="300" t="s">
        <v>389</v>
      </c>
      <c r="AF184" s="301">
        <f>AE184-AD184</f>
        <v>-17</v>
      </c>
      <c r="AG184" s="302">
        <f>IF(AI184="SI",0,J184)</f>
        <v>218.95</v>
      </c>
      <c r="AH184" s="303">
        <f>AG184*AF184</f>
        <v>-3722.1499999999996</v>
      </c>
      <c r="AI184" s="304" t="s">
        <v>127</v>
      </c>
    </row>
    <row r="185" spans="1:35" ht="36">
      <c r="A185" s="108">
        <v>2021</v>
      </c>
      <c r="B185" s="108">
        <v>601</v>
      </c>
      <c r="C185" s="109" t="s">
        <v>388</v>
      </c>
      <c r="D185" s="297" t="s">
        <v>722</v>
      </c>
      <c r="E185" s="109" t="s">
        <v>364</v>
      </c>
      <c r="F185" s="305" t="s">
        <v>723</v>
      </c>
      <c r="G185" s="112">
        <v>370.55</v>
      </c>
      <c r="H185" s="112">
        <v>66.82</v>
      </c>
      <c r="I185" s="107" t="s">
        <v>118</v>
      </c>
      <c r="J185" s="112">
        <f>IF(I185="SI",G185-H185,G185)</f>
        <v>303.73</v>
      </c>
      <c r="K185" s="299" t="s">
        <v>435</v>
      </c>
      <c r="L185" s="108">
        <v>2021</v>
      </c>
      <c r="M185" s="108">
        <v>6467</v>
      </c>
      <c r="N185" s="109" t="s">
        <v>326</v>
      </c>
      <c r="O185" s="111" t="s">
        <v>436</v>
      </c>
      <c r="P185" s="109" t="s">
        <v>437</v>
      </c>
      <c r="Q185" s="109" t="s">
        <v>153</v>
      </c>
      <c r="R185" s="108">
        <v>6</v>
      </c>
      <c r="S185" s="111" t="s">
        <v>136</v>
      </c>
      <c r="T185" s="108">
        <v>1040303</v>
      </c>
      <c r="U185" s="108">
        <v>1680</v>
      </c>
      <c r="V185" s="108">
        <v>5</v>
      </c>
      <c r="W185" s="108">
        <v>2</v>
      </c>
      <c r="X185" s="113">
        <v>2021</v>
      </c>
      <c r="Y185" s="113">
        <v>97</v>
      </c>
      <c r="Z185" s="113">
        <v>0</v>
      </c>
      <c r="AA185" s="114" t="s">
        <v>388</v>
      </c>
      <c r="AB185" s="108">
        <v>1129</v>
      </c>
      <c r="AC185" s="109" t="s">
        <v>388</v>
      </c>
      <c r="AD185" s="300" t="s">
        <v>713</v>
      </c>
      <c r="AE185" s="300" t="s">
        <v>389</v>
      </c>
      <c r="AF185" s="301">
        <f>AE185-AD185</f>
        <v>-17</v>
      </c>
      <c r="AG185" s="302">
        <f>IF(AI185="SI",0,J185)</f>
        <v>303.73</v>
      </c>
      <c r="AH185" s="303">
        <f>AG185*AF185</f>
        <v>-5163.41</v>
      </c>
      <c r="AI185" s="304" t="s">
        <v>127</v>
      </c>
    </row>
    <row r="186" spans="1:35" ht="36">
      <c r="A186" s="108">
        <v>2021</v>
      </c>
      <c r="B186" s="108">
        <v>602</v>
      </c>
      <c r="C186" s="109" t="s">
        <v>388</v>
      </c>
      <c r="D186" s="297" t="s">
        <v>724</v>
      </c>
      <c r="E186" s="109" t="s">
        <v>364</v>
      </c>
      <c r="F186" s="305" t="s">
        <v>725</v>
      </c>
      <c r="G186" s="112">
        <v>27.19</v>
      </c>
      <c r="H186" s="112">
        <v>4.9</v>
      </c>
      <c r="I186" s="107" t="s">
        <v>118</v>
      </c>
      <c r="J186" s="112">
        <f>IF(I186="SI",G186-H186,G186)</f>
        <v>22.29</v>
      </c>
      <c r="K186" s="299" t="s">
        <v>435</v>
      </c>
      <c r="L186" s="108">
        <v>2021</v>
      </c>
      <c r="M186" s="108">
        <v>6464</v>
      </c>
      <c r="N186" s="109" t="s">
        <v>326</v>
      </c>
      <c r="O186" s="111" t="s">
        <v>436</v>
      </c>
      <c r="P186" s="109" t="s">
        <v>437</v>
      </c>
      <c r="Q186" s="109" t="s">
        <v>153</v>
      </c>
      <c r="R186" s="108">
        <v>6</v>
      </c>
      <c r="S186" s="111" t="s">
        <v>136</v>
      </c>
      <c r="T186" s="108">
        <v>1070103</v>
      </c>
      <c r="U186" s="108">
        <v>2560</v>
      </c>
      <c r="V186" s="108">
        <v>5</v>
      </c>
      <c r="W186" s="108">
        <v>1</v>
      </c>
      <c r="X186" s="113">
        <v>2021</v>
      </c>
      <c r="Y186" s="113">
        <v>100</v>
      </c>
      <c r="Z186" s="113">
        <v>0</v>
      </c>
      <c r="AA186" s="114" t="s">
        <v>388</v>
      </c>
      <c r="AB186" s="108">
        <v>1132</v>
      </c>
      <c r="AC186" s="109" t="s">
        <v>388</v>
      </c>
      <c r="AD186" s="300" t="s">
        <v>713</v>
      </c>
      <c r="AE186" s="300" t="s">
        <v>389</v>
      </c>
      <c r="AF186" s="301">
        <f>AE186-AD186</f>
        <v>-17</v>
      </c>
      <c r="AG186" s="302">
        <f>IF(AI186="SI",0,J186)</f>
        <v>22.29</v>
      </c>
      <c r="AH186" s="303">
        <f>AG186*AF186</f>
        <v>-378.93</v>
      </c>
      <c r="AI186" s="304" t="s">
        <v>127</v>
      </c>
    </row>
    <row r="187" spans="1:35" ht="36">
      <c r="A187" s="108">
        <v>2021</v>
      </c>
      <c r="B187" s="108">
        <v>603</v>
      </c>
      <c r="C187" s="109" t="s">
        <v>388</v>
      </c>
      <c r="D187" s="297" t="s">
        <v>726</v>
      </c>
      <c r="E187" s="109" t="s">
        <v>364</v>
      </c>
      <c r="F187" s="305" t="s">
        <v>727</v>
      </c>
      <c r="G187" s="112">
        <v>850.77</v>
      </c>
      <c r="H187" s="112">
        <v>153.42</v>
      </c>
      <c r="I187" s="107" t="s">
        <v>118</v>
      </c>
      <c r="J187" s="112">
        <f>IF(I187="SI",G187-H187,G187)</f>
        <v>697.35</v>
      </c>
      <c r="K187" s="299" t="s">
        <v>435</v>
      </c>
      <c r="L187" s="108">
        <v>2021</v>
      </c>
      <c r="M187" s="108">
        <v>6459</v>
      </c>
      <c r="N187" s="109" t="s">
        <v>326</v>
      </c>
      <c r="O187" s="111" t="s">
        <v>436</v>
      </c>
      <c r="P187" s="109" t="s">
        <v>437</v>
      </c>
      <c r="Q187" s="109" t="s">
        <v>153</v>
      </c>
      <c r="R187" s="108">
        <v>6</v>
      </c>
      <c r="S187" s="111" t="s">
        <v>136</v>
      </c>
      <c r="T187" s="108">
        <v>1010203</v>
      </c>
      <c r="U187" s="108">
        <v>140</v>
      </c>
      <c r="V187" s="108">
        <v>5</v>
      </c>
      <c r="W187" s="108">
        <v>3</v>
      </c>
      <c r="X187" s="113">
        <v>2021</v>
      </c>
      <c r="Y187" s="113">
        <v>89</v>
      </c>
      <c r="Z187" s="113">
        <v>0</v>
      </c>
      <c r="AA187" s="114" t="s">
        <v>388</v>
      </c>
      <c r="AB187" s="108">
        <v>1123</v>
      </c>
      <c r="AC187" s="109" t="s">
        <v>388</v>
      </c>
      <c r="AD187" s="300" t="s">
        <v>713</v>
      </c>
      <c r="AE187" s="300" t="s">
        <v>389</v>
      </c>
      <c r="AF187" s="301">
        <f>AE187-AD187</f>
        <v>-17</v>
      </c>
      <c r="AG187" s="302">
        <f>IF(AI187="SI",0,J187)</f>
        <v>697.35</v>
      </c>
      <c r="AH187" s="303">
        <f>AG187*AF187</f>
        <v>-11854.95</v>
      </c>
      <c r="AI187" s="304" t="s">
        <v>127</v>
      </c>
    </row>
    <row r="188" spans="1:35" ht="60">
      <c r="A188" s="108">
        <v>2021</v>
      </c>
      <c r="B188" s="108">
        <v>604</v>
      </c>
      <c r="C188" s="109" t="s">
        <v>388</v>
      </c>
      <c r="D188" s="297" t="s">
        <v>728</v>
      </c>
      <c r="E188" s="109" t="s">
        <v>364</v>
      </c>
      <c r="F188" s="305" t="s">
        <v>729</v>
      </c>
      <c r="G188" s="112">
        <v>31.87</v>
      </c>
      <c r="H188" s="112">
        <v>5.75</v>
      </c>
      <c r="I188" s="107" t="s">
        <v>118</v>
      </c>
      <c r="J188" s="112">
        <f>IF(I188="SI",G188-H188,G188)</f>
        <v>26.12</v>
      </c>
      <c r="K188" s="299" t="s">
        <v>435</v>
      </c>
      <c r="L188" s="108">
        <v>2021</v>
      </c>
      <c r="M188" s="108">
        <v>6460</v>
      </c>
      <c r="N188" s="109" t="s">
        <v>326</v>
      </c>
      <c r="O188" s="111" t="s">
        <v>436</v>
      </c>
      <c r="P188" s="109" t="s">
        <v>437</v>
      </c>
      <c r="Q188" s="109" t="s">
        <v>153</v>
      </c>
      <c r="R188" s="108">
        <v>5</v>
      </c>
      <c r="S188" s="111" t="s">
        <v>173</v>
      </c>
      <c r="T188" s="108">
        <v>1030103</v>
      </c>
      <c r="U188" s="108">
        <v>1130</v>
      </c>
      <c r="V188" s="108">
        <v>5</v>
      </c>
      <c r="W188" s="108">
        <v>7</v>
      </c>
      <c r="X188" s="113">
        <v>2021</v>
      </c>
      <c r="Y188" s="113">
        <v>95</v>
      </c>
      <c r="Z188" s="113">
        <v>0</v>
      </c>
      <c r="AA188" s="114" t="s">
        <v>730</v>
      </c>
      <c r="AB188" s="108">
        <v>1184</v>
      </c>
      <c r="AC188" s="109" t="s">
        <v>730</v>
      </c>
      <c r="AD188" s="300" t="s">
        <v>713</v>
      </c>
      <c r="AE188" s="300" t="s">
        <v>730</v>
      </c>
      <c r="AF188" s="301">
        <f>AE188-AD188</f>
        <v>-6</v>
      </c>
      <c r="AG188" s="302">
        <f>IF(AI188="SI",0,J188)</f>
        <v>26.12</v>
      </c>
      <c r="AH188" s="303">
        <f>AG188*AF188</f>
        <v>-156.72</v>
      </c>
      <c r="AI188" s="304" t="s">
        <v>127</v>
      </c>
    </row>
    <row r="189" spans="1:35" ht="48">
      <c r="A189" s="108">
        <v>2021</v>
      </c>
      <c r="B189" s="108">
        <v>605</v>
      </c>
      <c r="C189" s="109" t="s">
        <v>388</v>
      </c>
      <c r="D189" s="297" t="s">
        <v>731</v>
      </c>
      <c r="E189" s="109" t="s">
        <v>364</v>
      </c>
      <c r="F189" s="305" t="s">
        <v>732</v>
      </c>
      <c r="G189" s="112">
        <v>544.72</v>
      </c>
      <c r="H189" s="112">
        <v>98.23</v>
      </c>
      <c r="I189" s="107" t="s">
        <v>118</v>
      </c>
      <c r="J189" s="112">
        <f>IF(I189="SI",G189-H189,G189)</f>
        <v>446.49</v>
      </c>
      <c r="K189" s="299" t="s">
        <v>435</v>
      </c>
      <c r="L189" s="108">
        <v>2021</v>
      </c>
      <c r="M189" s="108">
        <v>6462</v>
      </c>
      <c r="N189" s="109" t="s">
        <v>326</v>
      </c>
      <c r="O189" s="111" t="s">
        <v>436</v>
      </c>
      <c r="P189" s="109" t="s">
        <v>437</v>
      </c>
      <c r="Q189" s="109" t="s">
        <v>153</v>
      </c>
      <c r="R189" s="108">
        <v>6</v>
      </c>
      <c r="S189" s="111" t="s">
        <v>136</v>
      </c>
      <c r="T189" s="108">
        <v>1010503</v>
      </c>
      <c r="U189" s="108">
        <v>470</v>
      </c>
      <c r="V189" s="108">
        <v>5</v>
      </c>
      <c r="W189" s="108">
        <v>1</v>
      </c>
      <c r="X189" s="113">
        <v>2021</v>
      </c>
      <c r="Y189" s="113">
        <v>93</v>
      </c>
      <c r="Z189" s="113">
        <v>0</v>
      </c>
      <c r="AA189" s="114" t="s">
        <v>388</v>
      </c>
      <c r="AB189" s="108">
        <v>1126</v>
      </c>
      <c r="AC189" s="109" t="s">
        <v>388</v>
      </c>
      <c r="AD189" s="300" t="s">
        <v>713</v>
      </c>
      <c r="AE189" s="300" t="s">
        <v>389</v>
      </c>
      <c r="AF189" s="301">
        <f>AE189-AD189</f>
        <v>-17</v>
      </c>
      <c r="AG189" s="302">
        <f>IF(AI189="SI",0,J189)</f>
        <v>446.49</v>
      </c>
      <c r="AH189" s="303">
        <f>AG189*AF189</f>
        <v>-7590.33</v>
      </c>
      <c r="AI189" s="304" t="s">
        <v>127</v>
      </c>
    </row>
    <row r="190" spans="1:35" ht="24">
      <c r="A190" s="108">
        <v>2021</v>
      </c>
      <c r="B190" s="108">
        <v>606</v>
      </c>
      <c r="C190" s="109" t="s">
        <v>388</v>
      </c>
      <c r="D190" s="297" t="s">
        <v>733</v>
      </c>
      <c r="E190" s="109" t="s">
        <v>364</v>
      </c>
      <c r="F190" s="305" t="s">
        <v>734</v>
      </c>
      <c r="G190" s="112">
        <v>219.26</v>
      </c>
      <c r="H190" s="112">
        <v>39.54</v>
      </c>
      <c r="I190" s="107" t="s">
        <v>118</v>
      </c>
      <c r="J190" s="112">
        <f>IF(I190="SI",G190-H190,G190)</f>
        <v>179.72</v>
      </c>
      <c r="K190" s="299" t="s">
        <v>435</v>
      </c>
      <c r="L190" s="108">
        <v>2021</v>
      </c>
      <c r="M190" s="108">
        <v>6466</v>
      </c>
      <c r="N190" s="109" t="s">
        <v>326</v>
      </c>
      <c r="O190" s="111" t="s">
        <v>436</v>
      </c>
      <c r="P190" s="109" t="s">
        <v>437</v>
      </c>
      <c r="Q190" s="109" t="s">
        <v>153</v>
      </c>
      <c r="R190" s="108">
        <v>6</v>
      </c>
      <c r="S190" s="111" t="s">
        <v>136</v>
      </c>
      <c r="T190" s="108">
        <v>1070103</v>
      </c>
      <c r="U190" s="108">
        <v>2560</v>
      </c>
      <c r="V190" s="108">
        <v>5</v>
      </c>
      <c r="W190" s="108">
        <v>1</v>
      </c>
      <c r="X190" s="113">
        <v>2021</v>
      </c>
      <c r="Y190" s="113">
        <v>101</v>
      </c>
      <c r="Z190" s="113">
        <v>0</v>
      </c>
      <c r="AA190" s="114" t="s">
        <v>735</v>
      </c>
      <c r="AB190" s="108">
        <v>1216</v>
      </c>
      <c r="AC190" s="109" t="s">
        <v>735</v>
      </c>
      <c r="AD190" s="300" t="s">
        <v>713</v>
      </c>
      <c r="AE190" s="300" t="s">
        <v>736</v>
      </c>
      <c r="AF190" s="301">
        <f>AE190-AD190</f>
        <v>6</v>
      </c>
      <c r="AG190" s="302">
        <f>IF(AI190="SI",0,J190)</f>
        <v>179.72</v>
      </c>
      <c r="AH190" s="303">
        <f>AG190*AF190</f>
        <v>1078.32</v>
      </c>
      <c r="AI190" s="304" t="s">
        <v>127</v>
      </c>
    </row>
    <row r="191" spans="1:35" ht="36">
      <c r="A191" s="108">
        <v>2021</v>
      </c>
      <c r="B191" s="108">
        <v>607</v>
      </c>
      <c r="C191" s="109" t="s">
        <v>388</v>
      </c>
      <c r="D191" s="297" t="s">
        <v>737</v>
      </c>
      <c r="E191" s="109" t="s">
        <v>364</v>
      </c>
      <c r="F191" s="305" t="s">
        <v>738</v>
      </c>
      <c r="G191" s="112">
        <v>474.52</v>
      </c>
      <c r="H191" s="112">
        <v>85.57</v>
      </c>
      <c r="I191" s="107" t="s">
        <v>118</v>
      </c>
      <c r="J191" s="112">
        <f>IF(I191="SI",G191-H191,G191)</f>
        <v>388.95</v>
      </c>
      <c r="K191" s="299" t="s">
        <v>435</v>
      </c>
      <c r="L191" s="108">
        <v>2021</v>
      </c>
      <c r="M191" s="108">
        <v>6475</v>
      </c>
      <c r="N191" s="109" t="s">
        <v>326</v>
      </c>
      <c r="O191" s="111" t="s">
        <v>436</v>
      </c>
      <c r="P191" s="109" t="s">
        <v>437</v>
      </c>
      <c r="Q191" s="109" t="s">
        <v>153</v>
      </c>
      <c r="R191" s="108">
        <v>6</v>
      </c>
      <c r="S191" s="111" t="s">
        <v>136</v>
      </c>
      <c r="T191" s="108">
        <v>1040203</v>
      </c>
      <c r="U191" s="108">
        <v>1570</v>
      </c>
      <c r="V191" s="108">
        <v>5</v>
      </c>
      <c r="W191" s="108">
        <v>2</v>
      </c>
      <c r="X191" s="113">
        <v>2021</v>
      </c>
      <c r="Y191" s="113">
        <v>96</v>
      </c>
      <c r="Z191" s="113">
        <v>0</v>
      </c>
      <c r="AA191" s="114" t="s">
        <v>388</v>
      </c>
      <c r="AB191" s="108">
        <v>1128</v>
      </c>
      <c r="AC191" s="109" t="s">
        <v>388</v>
      </c>
      <c r="AD191" s="300" t="s">
        <v>713</v>
      </c>
      <c r="AE191" s="300" t="s">
        <v>389</v>
      </c>
      <c r="AF191" s="301">
        <f>AE191-AD191</f>
        <v>-17</v>
      </c>
      <c r="AG191" s="302">
        <f>IF(AI191="SI",0,J191)</f>
        <v>388.95</v>
      </c>
      <c r="AH191" s="303">
        <f>AG191*AF191</f>
        <v>-6612.15</v>
      </c>
      <c r="AI191" s="304" t="s">
        <v>127</v>
      </c>
    </row>
    <row r="192" spans="1:35" ht="60">
      <c r="A192" s="108">
        <v>2021</v>
      </c>
      <c r="B192" s="108">
        <v>608</v>
      </c>
      <c r="C192" s="109" t="s">
        <v>388</v>
      </c>
      <c r="D192" s="297" t="s">
        <v>739</v>
      </c>
      <c r="E192" s="109" t="s">
        <v>364</v>
      </c>
      <c r="F192" s="305" t="s">
        <v>740</v>
      </c>
      <c r="G192" s="112">
        <v>8173.3</v>
      </c>
      <c r="H192" s="112">
        <v>1473.87</v>
      </c>
      <c r="I192" s="107" t="s">
        <v>118</v>
      </c>
      <c r="J192" s="112">
        <f>IF(I192="SI",G192-H192,G192)</f>
        <v>6699.43</v>
      </c>
      <c r="K192" s="299" t="s">
        <v>435</v>
      </c>
      <c r="L192" s="108">
        <v>2021</v>
      </c>
      <c r="M192" s="108">
        <v>6463</v>
      </c>
      <c r="N192" s="109" t="s">
        <v>326</v>
      </c>
      <c r="O192" s="111" t="s">
        <v>436</v>
      </c>
      <c r="P192" s="109" t="s">
        <v>437</v>
      </c>
      <c r="Q192" s="109" t="s">
        <v>153</v>
      </c>
      <c r="R192" s="108">
        <v>6</v>
      </c>
      <c r="S192" s="111" t="s">
        <v>136</v>
      </c>
      <c r="T192" s="108">
        <v>1080203</v>
      </c>
      <c r="U192" s="108">
        <v>2890</v>
      </c>
      <c r="V192" s="108">
        <v>5</v>
      </c>
      <c r="W192" s="108">
        <v>1</v>
      </c>
      <c r="X192" s="113">
        <v>2021</v>
      </c>
      <c r="Y192" s="113">
        <v>102</v>
      </c>
      <c r="Z192" s="113">
        <v>0</v>
      </c>
      <c r="AA192" s="114" t="s">
        <v>735</v>
      </c>
      <c r="AB192" s="108">
        <v>1217</v>
      </c>
      <c r="AC192" s="109" t="s">
        <v>735</v>
      </c>
      <c r="AD192" s="300" t="s">
        <v>713</v>
      </c>
      <c r="AE192" s="300" t="s">
        <v>736</v>
      </c>
      <c r="AF192" s="301">
        <f>AE192-AD192</f>
        <v>6</v>
      </c>
      <c r="AG192" s="302">
        <f>IF(AI192="SI",0,J192)</f>
        <v>6699.43</v>
      </c>
      <c r="AH192" s="303">
        <f>AG192*AF192</f>
        <v>40196.58</v>
      </c>
      <c r="AI192" s="304" t="s">
        <v>127</v>
      </c>
    </row>
    <row r="193" spans="1:35" ht="60">
      <c r="A193" s="108">
        <v>2021</v>
      </c>
      <c r="B193" s="108">
        <v>609</v>
      </c>
      <c r="C193" s="109" t="s">
        <v>388</v>
      </c>
      <c r="D193" s="297" t="s">
        <v>741</v>
      </c>
      <c r="E193" s="109" t="s">
        <v>324</v>
      </c>
      <c r="F193" s="305" t="s">
        <v>742</v>
      </c>
      <c r="G193" s="112">
        <v>676.5</v>
      </c>
      <c r="H193" s="112">
        <v>0</v>
      </c>
      <c r="I193" s="107" t="s">
        <v>127</v>
      </c>
      <c r="J193" s="112">
        <f>IF(I193="SI",G193-H193,G193)</f>
        <v>676.5</v>
      </c>
      <c r="K193" s="299" t="s">
        <v>168</v>
      </c>
      <c r="L193" s="108">
        <v>2021</v>
      </c>
      <c r="M193" s="108">
        <v>6472</v>
      </c>
      <c r="N193" s="109" t="s">
        <v>326</v>
      </c>
      <c r="O193" s="111" t="s">
        <v>170</v>
      </c>
      <c r="P193" s="109" t="s">
        <v>171</v>
      </c>
      <c r="Q193" s="109" t="s">
        <v>172</v>
      </c>
      <c r="R193" s="108">
        <v>5</v>
      </c>
      <c r="S193" s="111" t="s">
        <v>173</v>
      </c>
      <c r="T193" s="108">
        <v>1030103</v>
      </c>
      <c r="U193" s="108">
        <v>1130</v>
      </c>
      <c r="V193" s="108">
        <v>10</v>
      </c>
      <c r="W193" s="108">
        <v>3</v>
      </c>
      <c r="X193" s="113">
        <v>2021</v>
      </c>
      <c r="Y193" s="113">
        <v>124</v>
      </c>
      <c r="Z193" s="113">
        <v>0</v>
      </c>
      <c r="AA193" s="114" t="s">
        <v>730</v>
      </c>
      <c r="AB193" s="108">
        <v>1187</v>
      </c>
      <c r="AC193" s="109" t="s">
        <v>730</v>
      </c>
      <c r="AD193" s="300" t="s">
        <v>713</v>
      </c>
      <c r="AE193" s="300" t="s">
        <v>730</v>
      </c>
      <c r="AF193" s="301">
        <f>AE193-AD193</f>
        <v>-6</v>
      </c>
      <c r="AG193" s="302">
        <f>IF(AI193="SI",0,J193)</f>
        <v>676.5</v>
      </c>
      <c r="AH193" s="303">
        <f>AG193*AF193</f>
        <v>-4059</v>
      </c>
      <c r="AI193" s="304" t="s">
        <v>127</v>
      </c>
    </row>
    <row r="194" spans="1:35" ht="24">
      <c r="A194" s="108">
        <v>2021</v>
      </c>
      <c r="B194" s="108">
        <v>610</v>
      </c>
      <c r="C194" s="109" t="s">
        <v>388</v>
      </c>
      <c r="D194" s="297" t="s">
        <v>743</v>
      </c>
      <c r="E194" s="109" t="s">
        <v>691</v>
      </c>
      <c r="F194" s="305" t="s">
        <v>669</v>
      </c>
      <c r="G194" s="112">
        <v>252</v>
      </c>
      <c r="H194" s="112">
        <v>0</v>
      </c>
      <c r="I194" s="107" t="s">
        <v>127</v>
      </c>
      <c r="J194" s="112">
        <f>IF(I194="SI",G194-H194,G194)</f>
        <v>252</v>
      </c>
      <c r="K194" s="299" t="s">
        <v>670</v>
      </c>
      <c r="L194" s="108">
        <v>2021</v>
      </c>
      <c r="M194" s="108">
        <v>6670</v>
      </c>
      <c r="N194" s="109" t="s">
        <v>388</v>
      </c>
      <c r="O194" s="111" t="s">
        <v>671</v>
      </c>
      <c r="P194" s="109" t="s">
        <v>672</v>
      </c>
      <c r="Q194" s="109" t="s">
        <v>672</v>
      </c>
      <c r="R194" s="108">
        <v>6</v>
      </c>
      <c r="S194" s="111" t="s">
        <v>136</v>
      </c>
      <c r="T194" s="108">
        <v>1010203</v>
      </c>
      <c r="U194" s="108">
        <v>140</v>
      </c>
      <c r="V194" s="108">
        <v>5</v>
      </c>
      <c r="W194" s="108">
        <v>11</v>
      </c>
      <c r="X194" s="113">
        <v>2021</v>
      </c>
      <c r="Y194" s="113">
        <v>504</v>
      </c>
      <c r="Z194" s="113">
        <v>0</v>
      </c>
      <c r="AA194" s="114" t="s">
        <v>388</v>
      </c>
      <c r="AB194" s="108">
        <v>1120</v>
      </c>
      <c r="AC194" s="109" t="s">
        <v>388</v>
      </c>
      <c r="AD194" s="300" t="s">
        <v>744</v>
      </c>
      <c r="AE194" s="300" t="s">
        <v>389</v>
      </c>
      <c r="AF194" s="301">
        <f>AE194-AD194</f>
        <v>-27</v>
      </c>
      <c r="AG194" s="302">
        <f>IF(AI194="SI",0,J194)</f>
        <v>252</v>
      </c>
      <c r="AH194" s="303">
        <f>AG194*AF194</f>
        <v>-6804</v>
      </c>
      <c r="AI194" s="304" t="s">
        <v>127</v>
      </c>
    </row>
    <row r="195" spans="1:35" ht="36">
      <c r="A195" s="108">
        <v>2021</v>
      </c>
      <c r="B195" s="108">
        <v>611</v>
      </c>
      <c r="C195" s="109" t="s">
        <v>388</v>
      </c>
      <c r="D195" s="297" t="s">
        <v>745</v>
      </c>
      <c r="E195" s="109" t="s">
        <v>691</v>
      </c>
      <c r="F195" s="305" t="s">
        <v>746</v>
      </c>
      <c r="G195" s="112">
        <v>823.5</v>
      </c>
      <c r="H195" s="112">
        <v>148.5</v>
      </c>
      <c r="I195" s="107" t="s">
        <v>118</v>
      </c>
      <c r="J195" s="112">
        <f>IF(I195="SI",G195-H195,G195)</f>
        <v>675</v>
      </c>
      <c r="K195" s="299" t="s">
        <v>747</v>
      </c>
      <c r="L195" s="108">
        <v>2021</v>
      </c>
      <c r="M195" s="108">
        <v>6669</v>
      </c>
      <c r="N195" s="109" t="s">
        <v>388</v>
      </c>
      <c r="O195" s="111" t="s">
        <v>748</v>
      </c>
      <c r="P195" s="109" t="s">
        <v>749</v>
      </c>
      <c r="Q195" s="109" t="s">
        <v>153</v>
      </c>
      <c r="R195" s="108">
        <v>7</v>
      </c>
      <c r="S195" s="111" t="s">
        <v>223</v>
      </c>
      <c r="T195" s="108">
        <v>1010403</v>
      </c>
      <c r="U195" s="108">
        <v>360</v>
      </c>
      <c r="V195" s="108">
        <v>20</v>
      </c>
      <c r="W195" s="108">
        <v>1</v>
      </c>
      <c r="X195" s="113">
        <v>2021</v>
      </c>
      <c r="Y195" s="113">
        <v>111</v>
      </c>
      <c r="Z195" s="113">
        <v>0</v>
      </c>
      <c r="AA195" s="114" t="s">
        <v>735</v>
      </c>
      <c r="AB195" s="108">
        <v>1224</v>
      </c>
      <c r="AC195" s="109" t="s">
        <v>735</v>
      </c>
      <c r="AD195" s="300" t="s">
        <v>744</v>
      </c>
      <c r="AE195" s="300" t="s">
        <v>736</v>
      </c>
      <c r="AF195" s="301">
        <f>AE195-AD195</f>
        <v>-4</v>
      </c>
      <c r="AG195" s="302">
        <f>IF(AI195="SI",0,J195)</f>
        <v>675</v>
      </c>
      <c r="AH195" s="303">
        <f>AG195*AF195</f>
        <v>-2700</v>
      </c>
      <c r="AI195" s="304" t="s">
        <v>127</v>
      </c>
    </row>
    <row r="196" spans="1:35" ht="36">
      <c r="A196" s="108">
        <v>2021</v>
      </c>
      <c r="B196" s="108">
        <v>612</v>
      </c>
      <c r="C196" s="109" t="s">
        <v>388</v>
      </c>
      <c r="D196" s="297" t="s">
        <v>750</v>
      </c>
      <c r="E196" s="109" t="s">
        <v>691</v>
      </c>
      <c r="F196" s="305" t="s">
        <v>751</v>
      </c>
      <c r="G196" s="112">
        <v>897.88</v>
      </c>
      <c r="H196" s="112">
        <v>161.91</v>
      </c>
      <c r="I196" s="107" t="s">
        <v>118</v>
      </c>
      <c r="J196" s="112">
        <f>IF(I196="SI",G196-H196,G196)</f>
        <v>735.97</v>
      </c>
      <c r="K196" s="299" t="s">
        <v>545</v>
      </c>
      <c r="L196" s="108">
        <v>2021</v>
      </c>
      <c r="M196" s="108">
        <v>6618</v>
      </c>
      <c r="N196" s="109" t="s">
        <v>505</v>
      </c>
      <c r="O196" s="111" t="s">
        <v>546</v>
      </c>
      <c r="P196" s="109" t="s">
        <v>547</v>
      </c>
      <c r="Q196" s="109" t="s">
        <v>548</v>
      </c>
      <c r="R196" s="108">
        <v>6</v>
      </c>
      <c r="S196" s="111" t="s">
        <v>136</v>
      </c>
      <c r="T196" s="108">
        <v>1080203</v>
      </c>
      <c r="U196" s="108">
        <v>2890</v>
      </c>
      <c r="V196" s="108">
        <v>5</v>
      </c>
      <c r="W196" s="108">
        <v>2</v>
      </c>
      <c r="X196" s="113">
        <v>2021</v>
      </c>
      <c r="Y196" s="113">
        <v>123</v>
      </c>
      <c r="Z196" s="113">
        <v>0</v>
      </c>
      <c r="AA196" s="114" t="s">
        <v>388</v>
      </c>
      <c r="AB196" s="108">
        <v>1133</v>
      </c>
      <c r="AC196" s="109" t="s">
        <v>388</v>
      </c>
      <c r="AD196" s="300" t="s">
        <v>752</v>
      </c>
      <c r="AE196" s="300" t="s">
        <v>389</v>
      </c>
      <c r="AF196" s="301">
        <f>AE196-AD196</f>
        <v>-25</v>
      </c>
      <c r="AG196" s="302">
        <f>IF(AI196="SI",0,J196)</f>
        <v>735.97</v>
      </c>
      <c r="AH196" s="303">
        <f>AG196*AF196</f>
        <v>-18399.25</v>
      </c>
      <c r="AI196" s="304" t="s">
        <v>127</v>
      </c>
    </row>
    <row r="197" spans="1:35" ht="36">
      <c r="A197" s="108">
        <v>2021</v>
      </c>
      <c r="B197" s="108">
        <v>613</v>
      </c>
      <c r="C197" s="109" t="s">
        <v>388</v>
      </c>
      <c r="D197" s="297" t="s">
        <v>753</v>
      </c>
      <c r="E197" s="109" t="s">
        <v>691</v>
      </c>
      <c r="F197" s="305" t="s">
        <v>754</v>
      </c>
      <c r="G197" s="112">
        <v>34.6</v>
      </c>
      <c r="H197" s="112">
        <v>6.24</v>
      </c>
      <c r="I197" s="107" t="s">
        <v>118</v>
      </c>
      <c r="J197" s="112">
        <f>IF(I197="SI",G197-H197,G197)</f>
        <v>28.36</v>
      </c>
      <c r="K197" s="299" t="s">
        <v>755</v>
      </c>
      <c r="L197" s="108">
        <v>2021</v>
      </c>
      <c r="M197" s="108">
        <v>6615</v>
      </c>
      <c r="N197" s="109" t="s">
        <v>505</v>
      </c>
      <c r="O197" s="111" t="s">
        <v>510</v>
      </c>
      <c r="P197" s="109" t="s">
        <v>511</v>
      </c>
      <c r="Q197" s="109" t="s">
        <v>511</v>
      </c>
      <c r="R197" s="108">
        <v>6</v>
      </c>
      <c r="S197" s="111" t="s">
        <v>136</v>
      </c>
      <c r="T197" s="108">
        <v>1040202</v>
      </c>
      <c r="U197" s="108">
        <v>1560</v>
      </c>
      <c r="V197" s="108">
        <v>5</v>
      </c>
      <c r="W197" s="108">
        <v>2</v>
      </c>
      <c r="X197" s="113">
        <v>2021</v>
      </c>
      <c r="Y197" s="113">
        <v>77</v>
      </c>
      <c r="Z197" s="113">
        <v>0</v>
      </c>
      <c r="AA197" s="114" t="s">
        <v>388</v>
      </c>
      <c r="AB197" s="108">
        <v>1145</v>
      </c>
      <c r="AC197" s="109" t="s">
        <v>388</v>
      </c>
      <c r="AD197" s="300" t="s">
        <v>696</v>
      </c>
      <c r="AE197" s="300" t="s">
        <v>389</v>
      </c>
      <c r="AF197" s="301">
        <f>AE197-AD197</f>
        <v>-24</v>
      </c>
      <c r="AG197" s="302">
        <f>IF(AI197="SI",0,J197)</f>
        <v>28.36</v>
      </c>
      <c r="AH197" s="303">
        <f>AG197*AF197</f>
        <v>-680.64</v>
      </c>
      <c r="AI197" s="304" t="s">
        <v>127</v>
      </c>
    </row>
    <row r="198" spans="1:35" ht="36">
      <c r="A198" s="108">
        <v>2021</v>
      </c>
      <c r="B198" s="108">
        <v>614</v>
      </c>
      <c r="C198" s="109" t="s">
        <v>388</v>
      </c>
      <c r="D198" s="297" t="s">
        <v>756</v>
      </c>
      <c r="E198" s="109" t="s">
        <v>691</v>
      </c>
      <c r="F198" s="305" t="s">
        <v>757</v>
      </c>
      <c r="G198" s="112">
        <v>353.41</v>
      </c>
      <c r="H198" s="112">
        <v>63.73</v>
      </c>
      <c r="I198" s="107" t="s">
        <v>118</v>
      </c>
      <c r="J198" s="112">
        <f>IF(I198="SI",G198-H198,G198)</f>
        <v>289.68</v>
      </c>
      <c r="K198" s="299" t="s">
        <v>758</v>
      </c>
      <c r="L198" s="108">
        <v>2021</v>
      </c>
      <c r="M198" s="108">
        <v>6614</v>
      </c>
      <c r="N198" s="109" t="s">
        <v>505</v>
      </c>
      <c r="O198" s="111" t="s">
        <v>510</v>
      </c>
      <c r="P198" s="109" t="s">
        <v>511</v>
      </c>
      <c r="Q198" s="109" t="s">
        <v>511</v>
      </c>
      <c r="R198" s="108">
        <v>6</v>
      </c>
      <c r="S198" s="111" t="s">
        <v>136</v>
      </c>
      <c r="T198" s="108">
        <v>1010202</v>
      </c>
      <c r="U198" s="108">
        <v>130</v>
      </c>
      <c r="V198" s="108">
        <v>5</v>
      </c>
      <c r="W198" s="108">
        <v>1</v>
      </c>
      <c r="X198" s="113">
        <v>2021</v>
      </c>
      <c r="Y198" s="113">
        <v>205</v>
      </c>
      <c r="Z198" s="113">
        <v>0</v>
      </c>
      <c r="AA198" s="114" t="s">
        <v>388</v>
      </c>
      <c r="AB198" s="108">
        <v>1142</v>
      </c>
      <c r="AC198" s="109" t="s">
        <v>388</v>
      </c>
      <c r="AD198" s="300" t="s">
        <v>696</v>
      </c>
      <c r="AE198" s="300" t="s">
        <v>389</v>
      </c>
      <c r="AF198" s="301">
        <f>AE198-AD198</f>
        <v>-24</v>
      </c>
      <c r="AG198" s="302">
        <f>IF(AI198="SI",0,J198)</f>
        <v>289.68</v>
      </c>
      <c r="AH198" s="303">
        <f>AG198*AF198</f>
        <v>-6952.32</v>
      </c>
      <c r="AI198" s="304" t="s">
        <v>127</v>
      </c>
    </row>
    <row r="199" spans="1:35" ht="48">
      <c r="A199" s="108">
        <v>2021</v>
      </c>
      <c r="B199" s="108">
        <v>615</v>
      </c>
      <c r="C199" s="109" t="s">
        <v>388</v>
      </c>
      <c r="D199" s="297" t="s">
        <v>759</v>
      </c>
      <c r="E199" s="109" t="s">
        <v>691</v>
      </c>
      <c r="F199" s="305" t="s">
        <v>760</v>
      </c>
      <c r="G199" s="112">
        <v>4389</v>
      </c>
      <c r="H199" s="112">
        <v>399</v>
      </c>
      <c r="I199" s="107" t="s">
        <v>118</v>
      </c>
      <c r="J199" s="112">
        <f>IF(I199="SI",G199-H199,G199)</f>
        <v>3990</v>
      </c>
      <c r="K199" s="299" t="s">
        <v>417</v>
      </c>
      <c r="L199" s="108">
        <v>2021</v>
      </c>
      <c r="M199" s="108">
        <v>6653</v>
      </c>
      <c r="N199" s="109" t="s">
        <v>673</v>
      </c>
      <c r="O199" s="111" t="s">
        <v>418</v>
      </c>
      <c r="P199" s="109" t="s">
        <v>419</v>
      </c>
      <c r="Q199" s="109" t="s">
        <v>153</v>
      </c>
      <c r="R199" s="108">
        <v>6</v>
      </c>
      <c r="S199" s="111" t="s">
        <v>136</v>
      </c>
      <c r="T199" s="108">
        <v>1040503</v>
      </c>
      <c r="U199" s="108">
        <v>1900</v>
      </c>
      <c r="V199" s="108">
        <v>5</v>
      </c>
      <c r="W199" s="108">
        <v>4</v>
      </c>
      <c r="X199" s="113">
        <v>2021</v>
      </c>
      <c r="Y199" s="113">
        <v>355</v>
      </c>
      <c r="Z199" s="113">
        <v>0</v>
      </c>
      <c r="AA199" s="114" t="s">
        <v>388</v>
      </c>
      <c r="AB199" s="108">
        <v>1147</v>
      </c>
      <c r="AC199" s="109" t="s">
        <v>388</v>
      </c>
      <c r="AD199" s="300" t="s">
        <v>761</v>
      </c>
      <c r="AE199" s="300" t="s">
        <v>389</v>
      </c>
      <c r="AF199" s="301">
        <f>AE199-AD199</f>
        <v>-26</v>
      </c>
      <c r="AG199" s="302">
        <f>IF(AI199="SI",0,J199)</f>
        <v>3990</v>
      </c>
      <c r="AH199" s="303">
        <f>AG199*AF199</f>
        <v>-103740</v>
      </c>
      <c r="AI199" s="304" t="s">
        <v>127</v>
      </c>
    </row>
    <row r="200" spans="1:35" ht="60">
      <c r="A200" s="108">
        <v>2021</v>
      </c>
      <c r="B200" s="108">
        <v>616</v>
      </c>
      <c r="C200" s="109" t="s">
        <v>388</v>
      </c>
      <c r="D200" s="297" t="s">
        <v>762</v>
      </c>
      <c r="E200" s="109" t="s">
        <v>677</v>
      </c>
      <c r="F200" s="305" t="s">
        <v>763</v>
      </c>
      <c r="G200" s="112">
        <v>109.8</v>
      </c>
      <c r="H200" s="112">
        <v>19.8</v>
      </c>
      <c r="I200" s="107" t="s">
        <v>118</v>
      </c>
      <c r="J200" s="112">
        <f>IF(I200="SI",G200-H200,G200)</f>
        <v>90</v>
      </c>
      <c r="K200" s="299" t="s">
        <v>764</v>
      </c>
      <c r="L200" s="108">
        <v>2021</v>
      </c>
      <c r="M200" s="108">
        <v>6572</v>
      </c>
      <c r="N200" s="109" t="s">
        <v>691</v>
      </c>
      <c r="O200" s="111" t="s">
        <v>221</v>
      </c>
      <c r="P200" s="109" t="s">
        <v>222</v>
      </c>
      <c r="Q200" s="109" t="s">
        <v>222</v>
      </c>
      <c r="R200" s="108">
        <v>7</v>
      </c>
      <c r="S200" s="111" t="s">
        <v>223</v>
      </c>
      <c r="T200" s="108">
        <v>1090502</v>
      </c>
      <c r="U200" s="108">
        <v>3540</v>
      </c>
      <c r="V200" s="108">
        <v>5</v>
      </c>
      <c r="W200" s="108">
        <v>1</v>
      </c>
      <c r="X200" s="113">
        <v>2021</v>
      </c>
      <c r="Y200" s="113">
        <v>443</v>
      </c>
      <c r="Z200" s="113">
        <v>0</v>
      </c>
      <c r="AA200" s="114" t="s">
        <v>388</v>
      </c>
      <c r="AB200" s="108">
        <v>1149</v>
      </c>
      <c r="AC200" s="109" t="s">
        <v>388</v>
      </c>
      <c r="AD200" s="300" t="s">
        <v>736</v>
      </c>
      <c r="AE200" s="300" t="s">
        <v>389</v>
      </c>
      <c r="AF200" s="301">
        <f>AE200-AD200</f>
        <v>-23</v>
      </c>
      <c r="AG200" s="302">
        <f>IF(AI200="SI",0,J200)</f>
        <v>90</v>
      </c>
      <c r="AH200" s="303">
        <f>AG200*AF200</f>
        <v>-2070</v>
      </c>
      <c r="AI200" s="304" t="s">
        <v>127</v>
      </c>
    </row>
    <row r="201" spans="1:35" ht="48">
      <c r="A201" s="108">
        <v>2021</v>
      </c>
      <c r="B201" s="108">
        <v>618</v>
      </c>
      <c r="C201" s="109" t="s">
        <v>501</v>
      </c>
      <c r="D201" s="297" t="s">
        <v>765</v>
      </c>
      <c r="E201" s="109" t="s">
        <v>691</v>
      </c>
      <c r="F201" s="305" t="s">
        <v>766</v>
      </c>
      <c r="G201" s="112">
        <v>2429.83</v>
      </c>
      <c r="H201" s="112">
        <v>220.89</v>
      </c>
      <c r="I201" s="107" t="s">
        <v>118</v>
      </c>
      <c r="J201" s="112">
        <f>IF(I201="SI",G201-H201,G201)</f>
        <v>2208.94</v>
      </c>
      <c r="K201" s="299" t="s">
        <v>394</v>
      </c>
      <c r="L201" s="108">
        <v>2021</v>
      </c>
      <c r="M201" s="108">
        <v>6719</v>
      </c>
      <c r="N201" s="109" t="s">
        <v>389</v>
      </c>
      <c r="O201" s="111" t="s">
        <v>395</v>
      </c>
      <c r="P201" s="109" t="s">
        <v>396</v>
      </c>
      <c r="Q201" s="109" t="s">
        <v>396</v>
      </c>
      <c r="R201" s="108">
        <v>7</v>
      </c>
      <c r="S201" s="111" t="s">
        <v>223</v>
      </c>
      <c r="T201" s="108">
        <v>1090503</v>
      </c>
      <c r="U201" s="108">
        <v>3550</v>
      </c>
      <c r="V201" s="108">
        <v>5</v>
      </c>
      <c r="W201" s="108">
        <v>2</v>
      </c>
      <c r="X201" s="113">
        <v>2021</v>
      </c>
      <c r="Y201" s="113">
        <v>173</v>
      </c>
      <c r="Z201" s="113">
        <v>0</v>
      </c>
      <c r="AA201" s="114" t="s">
        <v>735</v>
      </c>
      <c r="AB201" s="108">
        <v>1222</v>
      </c>
      <c r="AC201" s="109" t="s">
        <v>735</v>
      </c>
      <c r="AD201" s="300" t="s">
        <v>767</v>
      </c>
      <c r="AE201" s="300" t="s">
        <v>736</v>
      </c>
      <c r="AF201" s="301">
        <f>AE201-AD201</f>
        <v>-5</v>
      </c>
      <c r="AG201" s="302">
        <f>IF(AI201="SI",0,J201)</f>
        <v>2208.94</v>
      </c>
      <c r="AH201" s="303">
        <f>AG201*AF201</f>
        <v>-11044.7</v>
      </c>
      <c r="AI201" s="304" t="s">
        <v>127</v>
      </c>
    </row>
    <row r="202" spans="1:35" ht="36">
      <c r="A202" s="108">
        <v>2021</v>
      </c>
      <c r="B202" s="108">
        <v>619</v>
      </c>
      <c r="C202" s="109" t="s">
        <v>501</v>
      </c>
      <c r="D202" s="297" t="s">
        <v>768</v>
      </c>
      <c r="E202" s="109" t="s">
        <v>691</v>
      </c>
      <c r="F202" s="305" t="s">
        <v>769</v>
      </c>
      <c r="G202" s="112">
        <v>383.4</v>
      </c>
      <c r="H202" s="112">
        <v>21.05</v>
      </c>
      <c r="I202" s="107" t="s">
        <v>118</v>
      </c>
      <c r="J202" s="112">
        <f>IF(I202="SI",G202-H202,G202)</f>
        <v>362.34999999999997</v>
      </c>
      <c r="K202" s="299" t="s">
        <v>242</v>
      </c>
      <c r="L202" s="108">
        <v>2021</v>
      </c>
      <c r="M202" s="108">
        <v>6718</v>
      </c>
      <c r="N202" s="109" t="s">
        <v>389</v>
      </c>
      <c r="O202" s="111" t="s">
        <v>243</v>
      </c>
      <c r="P202" s="109" t="s">
        <v>244</v>
      </c>
      <c r="Q202" s="109" t="s">
        <v>244</v>
      </c>
      <c r="R202" s="108">
        <v>6</v>
      </c>
      <c r="S202" s="111" t="s">
        <v>136</v>
      </c>
      <c r="T202" s="108">
        <v>1070103</v>
      </c>
      <c r="U202" s="108">
        <v>2560</v>
      </c>
      <c r="V202" s="108">
        <v>5</v>
      </c>
      <c r="W202" s="108">
        <v>2</v>
      </c>
      <c r="X202" s="113">
        <v>2021</v>
      </c>
      <c r="Y202" s="113">
        <v>122</v>
      </c>
      <c r="Z202" s="113">
        <v>0</v>
      </c>
      <c r="AA202" s="114" t="s">
        <v>735</v>
      </c>
      <c r="AB202" s="108">
        <v>1210</v>
      </c>
      <c r="AC202" s="109" t="s">
        <v>735</v>
      </c>
      <c r="AD202" s="300" t="s">
        <v>744</v>
      </c>
      <c r="AE202" s="300" t="s">
        <v>736</v>
      </c>
      <c r="AF202" s="301">
        <f>AE202-AD202</f>
        <v>-4</v>
      </c>
      <c r="AG202" s="302">
        <f>IF(AI202="SI",0,J202)</f>
        <v>362.34999999999997</v>
      </c>
      <c r="AH202" s="303">
        <f>AG202*AF202</f>
        <v>-1449.3999999999999</v>
      </c>
      <c r="AI202" s="304" t="s">
        <v>127</v>
      </c>
    </row>
    <row r="203" spans="1:35" ht="48">
      <c r="A203" s="108">
        <v>2021</v>
      </c>
      <c r="B203" s="108">
        <v>620</v>
      </c>
      <c r="C203" s="109" t="s">
        <v>501</v>
      </c>
      <c r="D203" s="297" t="s">
        <v>770</v>
      </c>
      <c r="E203" s="109" t="s">
        <v>691</v>
      </c>
      <c r="F203" s="305" t="s">
        <v>771</v>
      </c>
      <c r="G203" s="112">
        <v>1856.1</v>
      </c>
      <c r="H203" s="112">
        <v>29.59</v>
      </c>
      <c r="I203" s="107" t="s">
        <v>118</v>
      </c>
      <c r="J203" s="112">
        <f>IF(I203="SI",G203-H203,G203)</f>
        <v>1826.51</v>
      </c>
      <c r="K203" s="299" t="s">
        <v>385</v>
      </c>
      <c r="L203" s="108">
        <v>2021</v>
      </c>
      <c r="M203" s="108">
        <v>6796</v>
      </c>
      <c r="N203" s="109" t="s">
        <v>501</v>
      </c>
      <c r="O203" s="111" t="s">
        <v>386</v>
      </c>
      <c r="P203" s="109" t="s">
        <v>387</v>
      </c>
      <c r="Q203" s="109" t="s">
        <v>387</v>
      </c>
      <c r="R203" s="108">
        <v>6</v>
      </c>
      <c r="S203" s="111" t="s">
        <v>136</v>
      </c>
      <c r="T203" s="108">
        <v>1040503</v>
      </c>
      <c r="U203" s="108">
        <v>1900</v>
      </c>
      <c r="V203" s="108">
        <v>10</v>
      </c>
      <c r="W203" s="108">
        <v>1</v>
      </c>
      <c r="X203" s="113">
        <v>2021</v>
      </c>
      <c r="Y203" s="113">
        <v>346</v>
      </c>
      <c r="Z203" s="113">
        <v>0</v>
      </c>
      <c r="AA203" s="114" t="s">
        <v>730</v>
      </c>
      <c r="AB203" s="108">
        <v>1194</v>
      </c>
      <c r="AC203" s="109" t="s">
        <v>730</v>
      </c>
      <c r="AD203" s="300" t="s">
        <v>772</v>
      </c>
      <c r="AE203" s="300" t="s">
        <v>773</v>
      </c>
      <c r="AF203" s="301">
        <f>AE203-AD203</f>
        <v>-19</v>
      </c>
      <c r="AG203" s="302">
        <f>IF(AI203="SI",0,J203)</f>
        <v>1826.51</v>
      </c>
      <c r="AH203" s="303">
        <f>AG203*AF203</f>
        <v>-34703.69</v>
      </c>
      <c r="AI203" s="304" t="s">
        <v>127</v>
      </c>
    </row>
    <row r="204" spans="1:35" ht="24">
      <c r="A204" s="108">
        <v>2021</v>
      </c>
      <c r="B204" s="108">
        <v>621</v>
      </c>
      <c r="C204" s="109" t="s">
        <v>501</v>
      </c>
      <c r="D204" s="297" t="s">
        <v>774</v>
      </c>
      <c r="E204" s="109" t="s">
        <v>389</v>
      </c>
      <c r="F204" s="305" t="s">
        <v>775</v>
      </c>
      <c r="G204" s="112">
        <v>480</v>
      </c>
      <c r="H204" s="112">
        <v>86.55</v>
      </c>
      <c r="I204" s="107" t="s">
        <v>118</v>
      </c>
      <c r="J204" s="112">
        <f>IF(I204="SI",G204-H204,G204)</f>
        <v>393.45</v>
      </c>
      <c r="K204" s="299" t="s">
        <v>776</v>
      </c>
      <c r="L204" s="108">
        <v>2021</v>
      </c>
      <c r="M204" s="108">
        <v>6794</v>
      </c>
      <c r="N204" s="109" t="s">
        <v>501</v>
      </c>
      <c r="O204" s="111" t="s">
        <v>151</v>
      </c>
      <c r="P204" s="109" t="s">
        <v>152</v>
      </c>
      <c r="Q204" s="109" t="s">
        <v>153</v>
      </c>
      <c r="R204" s="108">
        <v>3</v>
      </c>
      <c r="S204" s="111" t="s">
        <v>123</v>
      </c>
      <c r="T204" s="108">
        <v>1080102</v>
      </c>
      <c r="U204" s="108">
        <v>2770</v>
      </c>
      <c r="V204" s="108">
        <v>15</v>
      </c>
      <c r="W204" s="108">
        <v>1</v>
      </c>
      <c r="X204" s="113">
        <v>2021</v>
      </c>
      <c r="Y204" s="113">
        <v>461</v>
      </c>
      <c r="Z204" s="113">
        <v>0</v>
      </c>
      <c r="AA204" s="114" t="s">
        <v>735</v>
      </c>
      <c r="AB204" s="108">
        <v>1229</v>
      </c>
      <c r="AC204" s="109" t="s">
        <v>735</v>
      </c>
      <c r="AD204" s="300" t="s">
        <v>772</v>
      </c>
      <c r="AE204" s="300" t="s">
        <v>736</v>
      </c>
      <c r="AF204" s="301">
        <f>AE204-AD204</f>
        <v>-10</v>
      </c>
      <c r="AG204" s="302">
        <f>IF(AI204="SI",0,J204)</f>
        <v>393.45</v>
      </c>
      <c r="AH204" s="303">
        <f>AG204*AF204</f>
        <v>-3934.5</v>
      </c>
      <c r="AI204" s="304" t="s">
        <v>127</v>
      </c>
    </row>
    <row r="205" spans="1:35" ht="36">
      <c r="A205" s="108">
        <v>2021</v>
      </c>
      <c r="B205" s="108">
        <v>622</v>
      </c>
      <c r="C205" s="109" t="s">
        <v>501</v>
      </c>
      <c r="D205" s="297" t="s">
        <v>777</v>
      </c>
      <c r="E205" s="109" t="s">
        <v>389</v>
      </c>
      <c r="F205" s="305" t="s">
        <v>778</v>
      </c>
      <c r="G205" s="112">
        <v>55</v>
      </c>
      <c r="H205" s="112">
        <v>9.92</v>
      </c>
      <c r="I205" s="107" t="s">
        <v>118</v>
      </c>
      <c r="J205" s="112">
        <f>IF(I205="SI",G205-H205,G205)</f>
        <v>45.08</v>
      </c>
      <c r="K205" s="299" t="s">
        <v>779</v>
      </c>
      <c r="L205" s="108">
        <v>2021</v>
      </c>
      <c r="M205" s="108">
        <v>6793</v>
      </c>
      <c r="N205" s="109" t="s">
        <v>501</v>
      </c>
      <c r="O205" s="111" t="s">
        <v>151</v>
      </c>
      <c r="P205" s="109" t="s">
        <v>152</v>
      </c>
      <c r="Q205" s="109" t="s">
        <v>153</v>
      </c>
      <c r="R205" s="108">
        <v>3</v>
      </c>
      <c r="S205" s="111" t="s">
        <v>123</v>
      </c>
      <c r="T205" s="108">
        <v>1080102</v>
      </c>
      <c r="U205" s="108">
        <v>2770</v>
      </c>
      <c r="V205" s="108">
        <v>15</v>
      </c>
      <c r="W205" s="108">
        <v>1</v>
      </c>
      <c r="X205" s="113">
        <v>2021</v>
      </c>
      <c r="Y205" s="113">
        <v>462</v>
      </c>
      <c r="Z205" s="113">
        <v>0</v>
      </c>
      <c r="AA205" s="114" t="s">
        <v>735</v>
      </c>
      <c r="AB205" s="108">
        <v>1230</v>
      </c>
      <c r="AC205" s="109" t="s">
        <v>735</v>
      </c>
      <c r="AD205" s="300" t="s">
        <v>772</v>
      </c>
      <c r="AE205" s="300" t="s">
        <v>736</v>
      </c>
      <c r="AF205" s="301">
        <f>AE205-AD205</f>
        <v>-10</v>
      </c>
      <c r="AG205" s="302">
        <f>IF(AI205="SI",0,J205)</f>
        <v>45.08</v>
      </c>
      <c r="AH205" s="303">
        <f>AG205*AF205</f>
        <v>-450.79999999999995</v>
      </c>
      <c r="AI205" s="304" t="s">
        <v>127</v>
      </c>
    </row>
    <row r="206" spans="1:35" ht="60">
      <c r="A206" s="108">
        <v>2021</v>
      </c>
      <c r="B206" s="108">
        <v>623</v>
      </c>
      <c r="C206" s="109" t="s">
        <v>501</v>
      </c>
      <c r="D206" s="297" t="s">
        <v>780</v>
      </c>
      <c r="E206" s="109" t="s">
        <v>691</v>
      </c>
      <c r="F206" s="305" t="s">
        <v>781</v>
      </c>
      <c r="G206" s="112">
        <v>7574.11</v>
      </c>
      <c r="H206" s="112">
        <v>291.31</v>
      </c>
      <c r="I206" s="107" t="s">
        <v>118</v>
      </c>
      <c r="J206" s="112">
        <f>IF(I206="SI",G206-H206,G206)</f>
        <v>7282.799999999999</v>
      </c>
      <c r="K206" s="299" t="s">
        <v>373</v>
      </c>
      <c r="L206" s="108">
        <v>2021</v>
      </c>
      <c r="M206" s="108">
        <v>6781</v>
      </c>
      <c r="N206" s="109" t="s">
        <v>489</v>
      </c>
      <c r="O206" s="111" t="s">
        <v>374</v>
      </c>
      <c r="P206" s="109" t="s">
        <v>375</v>
      </c>
      <c r="Q206" s="109" t="s">
        <v>375</v>
      </c>
      <c r="R206" s="108">
        <v>6</v>
      </c>
      <c r="S206" s="111" t="s">
        <v>136</v>
      </c>
      <c r="T206" s="108">
        <v>1040502</v>
      </c>
      <c r="U206" s="108">
        <v>1890</v>
      </c>
      <c r="V206" s="108">
        <v>15</v>
      </c>
      <c r="W206" s="108">
        <v>1</v>
      </c>
      <c r="X206" s="113">
        <v>2021</v>
      </c>
      <c r="Y206" s="113">
        <v>299</v>
      </c>
      <c r="Z206" s="113">
        <v>0</v>
      </c>
      <c r="AA206" s="114" t="s">
        <v>730</v>
      </c>
      <c r="AB206" s="108">
        <v>1195</v>
      </c>
      <c r="AC206" s="109" t="s">
        <v>730</v>
      </c>
      <c r="AD206" s="300" t="s">
        <v>772</v>
      </c>
      <c r="AE206" s="300" t="s">
        <v>773</v>
      </c>
      <c r="AF206" s="301">
        <f>AE206-AD206</f>
        <v>-19</v>
      </c>
      <c r="AG206" s="302">
        <f>IF(AI206="SI",0,J206)</f>
        <v>7282.799999999999</v>
      </c>
      <c r="AH206" s="303">
        <f>AG206*AF206</f>
        <v>-138373.19999999998</v>
      </c>
      <c r="AI206" s="304" t="s">
        <v>127</v>
      </c>
    </row>
    <row r="207" spans="1:35" ht="72">
      <c r="A207" s="108">
        <v>2021</v>
      </c>
      <c r="B207" s="108">
        <v>625</v>
      </c>
      <c r="C207" s="109" t="s">
        <v>501</v>
      </c>
      <c r="D207" s="297" t="s">
        <v>782</v>
      </c>
      <c r="E207" s="109" t="s">
        <v>673</v>
      </c>
      <c r="F207" s="305" t="s">
        <v>783</v>
      </c>
      <c r="G207" s="112">
        <v>118.65</v>
      </c>
      <c r="H207" s="112">
        <v>21.4</v>
      </c>
      <c r="I207" s="107" t="s">
        <v>118</v>
      </c>
      <c r="J207" s="112">
        <f>IF(I207="SI",G207-H207,G207)</f>
        <v>97.25</v>
      </c>
      <c r="K207" s="299" t="s">
        <v>784</v>
      </c>
      <c r="L207" s="108">
        <v>2021</v>
      </c>
      <c r="M207" s="108">
        <v>6773</v>
      </c>
      <c r="N207" s="109" t="s">
        <v>489</v>
      </c>
      <c r="O207" s="111" t="s">
        <v>285</v>
      </c>
      <c r="P207" s="109" t="s">
        <v>286</v>
      </c>
      <c r="Q207" s="109" t="s">
        <v>286</v>
      </c>
      <c r="R207" s="108">
        <v>6</v>
      </c>
      <c r="S207" s="111" t="s">
        <v>136</v>
      </c>
      <c r="T207" s="108">
        <v>1030102</v>
      </c>
      <c r="U207" s="108">
        <v>1120</v>
      </c>
      <c r="V207" s="108">
        <v>5</v>
      </c>
      <c r="W207" s="108">
        <v>3</v>
      </c>
      <c r="X207" s="113">
        <v>2021</v>
      </c>
      <c r="Y207" s="113">
        <v>437</v>
      </c>
      <c r="Z207" s="113">
        <v>0</v>
      </c>
      <c r="AA207" s="114" t="s">
        <v>730</v>
      </c>
      <c r="AB207" s="108">
        <v>1192</v>
      </c>
      <c r="AC207" s="109" t="s">
        <v>730</v>
      </c>
      <c r="AD207" s="300" t="s">
        <v>785</v>
      </c>
      <c r="AE207" s="300" t="s">
        <v>773</v>
      </c>
      <c r="AF207" s="301">
        <f>AE207-AD207</f>
        <v>-18</v>
      </c>
      <c r="AG207" s="302">
        <f>IF(AI207="SI",0,J207)</f>
        <v>97.25</v>
      </c>
      <c r="AH207" s="303">
        <f>AG207*AF207</f>
        <v>-1750.5</v>
      </c>
      <c r="AI207" s="304" t="s">
        <v>127</v>
      </c>
    </row>
    <row r="208" spans="1:35" ht="72">
      <c r="A208" s="108">
        <v>2021</v>
      </c>
      <c r="B208" s="108">
        <v>625</v>
      </c>
      <c r="C208" s="109" t="s">
        <v>501</v>
      </c>
      <c r="D208" s="297" t="s">
        <v>782</v>
      </c>
      <c r="E208" s="109" t="s">
        <v>673</v>
      </c>
      <c r="F208" s="305" t="s">
        <v>783</v>
      </c>
      <c r="G208" s="112">
        <v>123.86</v>
      </c>
      <c r="H208" s="112">
        <v>22.33</v>
      </c>
      <c r="I208" s="107" t="s">
        <v>118</v>
      </c>
      <c r="J208" s="112">
        <f>IF(I208="SI",G208-H208,G208)</f>
        <v>101.53</v>
      </c>
      <c r="K208" s="299" t="s">
        <v>784</v>
      </c>
      <c r="L208" s="108">
        <v>2021</v>
      </c>
      <c r="M208" s="108">
        <v>6773</v>
      </c>
      <c r="N208" s="109" t="s">
        <v>489</v>
      </c>
      <c r="O208" s="111" t="s">
        <v>285</v>
      </c>
      <c r="P208" s="109" t="s">
        <v>286</v>
      </c>
      <c r="Q208" s="109" t="s">
        <v>286</v>
      </c>
      <c r="R208" s="108">
        <v>6</v>
      </c>
      <c r="S208" s="111" t="s">
        <v>136</v>
      </c>
      <c r="T208" s="108">
        <v>1010203</v>
      </c>
      <c r="U208" s="108">
        <v>140</v>
      </c>
      <c r="V208" s="108">
        <v>5</v>
      </c>
      <c r="W208" s="108">
        <v>16</v>
      </c>
      <c r="X208" s="113">
        <v>2021</v>
      </c>
      <c r="Y208" s="113">
        <v>438</v>
      </c>
      <c r="Z208" s="113">
        <v>0</v>
      </c>
      <c r="AA208" s="114" t="s">
        <v>730</v>
      </c>
      <c r="AB208" s="108">
        <v>1191</v>
      </c>
      <c r="AC208" s="109" t="s">
        <v>730</v>
      </c>
      <c r="AD208" s="300" t="s">
        <v>785</v>
      </c>
      <c r="AE208" s="300" t="s">
        <v>773</v>
      </c>
      <c r="AF208" s="301">
        <f>AE208-AD208</f>
        <v>-18</v>
      </c>
      <c r="AG208" s="302">
        <f>IF(AI208="SI",0,J208)</f>
        <v>101.53</v>
      </c>
      <c r="AH208" s="303">
        <f>AG208*AF208</f>
        <v>-1827.54</v>
      </c>
      <c r="AI208" s="304" t="s">
        <v>127</v>
      </c>
    </row>
    <row r="209" spans="1:35" ht="60">
      <c r="A209" s="108">
        <v>2021</v>
      </c>
      <c r="B209" s="108">
        <v>626</v>
      </c>
      <c r="C209" s="109" t="s">
        <v>501</v>
      </c>
      <c r="D209" s="297" t="s">
        <v>786</v>
      </c>
      <c r="E209" s="109" t="s">
        <v>389</v>
      </c>
      <c r="F209" s="305" t="s">
        <v>787</v>
      </c>
      <c r="G209" s="112">
        <v>427</v>
      </c>
      <c r="H209" s="112">
        <v>77</v>
      </c>
      <c r="I209" s="107" t="s">
        <v>118</v>
      </c>
      <c r="J209" s="112">
        <f>IF(I209="SI",G209-H209,G209)</f>
        <v>350</v>
      </c>
      <c r="K209" s="299" t="s">
        <v>788</v>
      </c>
      <c r="L209" s="108">
        <v>2021</v>
      </c>
      <c r="M209" s="108">
        <v>6736</v>
      </c>
      <c r="N209" s="109" t="s">
        <v>789</v>
      </c>
      <c r="O209" s="111" t="s">
        <v>790</v>
      </c>
      <c r="P209" s="109" t="s">
        <v>791</v>
      </c>
      <c r="Q209" s="109" t="s">
        <v>791</v>
      </c>
      <c r="R209" s="108">
        <v>5</v>
      </c>
      <c r="S209" s="111" t="s">
        <v>173</v>
      </c>
      <c r="T209" s="108">
        <v>1030103</v>
      </c>
      <c r="U209" s="108">
        <v>1130</v>
      </c>
      <c r="V209" s="108">
        <v>5</v>
      </c>
      <c r="W209" s="108">
        <v>4</v>
      </c>
      <c r="X209" s="113">
        <v>2021</v>
      </c>
      <c r="Y209" s="113">
        <v>5</v>
      </c>
      <c r="Z209" s="113">
        <v>0</v>
      </c>
      <c r="AA209" s="114" t="s">
        <v>730</v>
      </c>
      <c r="AB209" s="108">
        <v>1185</v>
      </c>
      <c r="AC209" s="109" t="s">
        <v>730</v>
      </c>
      <c r="AD209" s="300" t="s">
        <v>792</v>
      </c>
      <c r="AE209" s="300" t="s">
        <v>730</v>
      </c>
      <c r="AF209" s="301">
        <f>AE209-AD209</f>
        <v>-19</v>
      </c>
      <c r="AG209" s="302">
        <f>IF(AI209="SI",0,J209)</f>
        <v>350</v>
      </c>
      <c r="AH209" s="303">
        <f>AG209*AF209</f>
        <v>-6650</v>
      </c>
      <c r="AI209" s="304" t="s">
        <v>127</v>
      </c>
    </row>
    <row r="210" spans="1:35" ht="36">
      <c r="A210" s="108">
        <v>2021</v>
      </c>
      <c r="B210" s="108">
        <v>627</v>
      </c>
      <c r="C210" s="109" t="s">
        <v>501</v>
      </c>
      <c r="D210" s="297" t="s">
        <v>793</v>
      </c>
      <c r="E210" s="109" t="s">
        <v>691</v>
      </c>
      <c r="F210" s="305" t="s">
        <v>794</v>
      </c>
      <c r="G210" s="112">
        <v>278.16</v>
      </c>
      <c r="H210" s="112">
        <v>50.16</v>
      </c>
      <c r="I210" s="107" t="s">
        <v>118</v>
      </c>
      <c r="J210" s="112">
        <f>IF(I210="SI",G210-H210,G210)</f>
        <v>228.00000000000003</v>
      </c>
      <c r="K210" s="299" t="s">
        <v>536</v>
      </c>
      <c r="L210" s="108">
        <v>2021</v>
      </c>
      <c r="M210" s="108">
        <v>6799</v>
      </c>
      <c r="N210" s="109" t="s">
        <v>501</v>
      </c>
      <c r="O210" s="111" t="s">
        <v>193</v>
      </c>
      <c r="P210" s="109" t="s">
        <v>194</v>
      </c>
      <c r="Q210" s="109" t="s">
        <v>194</v>
      </c>
      <c r="R210" s="108">
        <v>6</v>
      </c>
      <c r="S210" s="111" t="s">
        <v>136</v>
      </c>
      <c r="T210" s="108">
        <v>1010203</v>
      </c>
      <c r="U210" s="108">
        <v>140</v>
      </c>
      <c r="V210" s="108">
        <v>5</v>
      </c>
      <c r="W210" s="108">
        <v>6</v>
      </c>
      <c r="X210" s="113">
        <v>2021</v>
      </c>
      <c r="Y210" s="113">
        <v>373</v>
      </c>
      <c r="Z210" s="113">
        <v>0</v>
      </c>
      <c r="AA210" s="114" t="s">
        <v>730</v>
      </c>
      <c r="AB210" s="108">
        <v>1193</v>
      </c>
      <c r="AC210" s="109" t="s">
        <v>730</v>
      </c>
      <c r="AD210" s="300" t="s">
        <v>795</v>
      </c>
      <c r="AE210" s="300" t="s">
        <v>773</v>
      </c>
      <c r="AF210" s="301">
        <f>AE210-AD210</f>
        <v>-20</v>
      </c>
      <c r="AG210" s="302">
        <f>IF(AI210="SI",0,J210)</f>
        <v>228.00000000000003</v>
      </c>
      <c r="AH210" s="303">
        <f>AG210*AF210</f>
        <v>-4560.000000000001</v>
      </c>
      <c r="AI210" s="304" t="s">
        <v>127</v>
      </c>
    </row>
    <row r="211" spans="1:35" ht="24">
      <c r="A211" s="108">
        <v>2021</v>
      </c>
      <c r="B211" s="108">
        <v>629</v>
      </c>
      <c r="C211" s="109" t="s">
        <v>501</v>
      </c>
      <c r="D211" s="297" t="s">
        <v>796</v>
      </c>
      <c r="E211" s="109" t="s">
        <v>691</v>
      </c>
      <c r="F211" s="305" t="s">
        <v>797</v>
      </c>
      <c r="G211" s="112">
        <v>934.42</v>
      </c>
      <c r="H211" s="112">
        <v>168.5</v>
      </c>
      <c r="I211" s="107" t="s">
        <v>118</v>
      </c>
      <c r="J211" s="112">
        <f>IF(I211="SI",G211-H211,G211)</f>
        <v>765.92</v>
      </c>
      <c r="K211" s="299" t="s">
        <v>798</v>
      </c>
      <c r="L211" s="108">
        <v>2021</v>
      </c>
      <c r="M211" s="108">
        <v>6795</v>
      </c>
      <c r="N211" s="109" t="s">
        <v>501</v>
      </c>
      <c r="O211" s="111" t="s">
        <v>799</v>
      </c>
      <c r="P211" s="109" t="s">
        <v>800</v>
      </c>
      <c r="Q211" s="109" t="s">
        <v>800</v>
      </c>
      <c r="R211" s="108">
        <v>3</v>
      </c>
      <c r="S211" s="111" t="s">
        <v>123</v>
      </c>
      <c r="T211" s="108">
        <v>1010502</v>
      </c>
      <c r="U211" s="108">
        <v>460</v>
      </c>
      <c r="V211" s="108">
        <v>5</v>
      </c>
      <c r="W211" s="108">
        <v>1</v>
      </c>
      <c r="X211" s="113">
        <v>2021</v>
      </c>
      <c r="Y211" s="113">
        <v>371</v>
      </c>
      <c r="Z211" s="113">
        <v>0</v>
      </c>
      <c r="AA211" s="114" t="s">
        <v>735</v>
      </c>
      <c r="AB211" s="108">
        <v>1226</v>
      </c>
      <c r="AC211" s="109" t="s">
        <v>735</v>
      </c>
      <c r="AD211" s="300" t="s">
        <v>772</v>
      </c>
      <c r="AE211" s="300" t="s">
        <v>736</v>
      </c>
      <c r="AF211" s="301">
        <f>AE211-AD211</f>
        <v>-10</v>
      </c>
      <c r="AG211" s="302">
        <f>IF(AI211="SI",0,J211)</f>
        <v>765.92</v>
      </c>
      <c r="AH211" s="303">
        <f>AG211*AF211</f>
        <v>-7659.2</v>
      </c>
      <c r="AI211" s="304" t="s">
        <v>127</v>
      </c>
    </row>
    <row r="212" spans="1:35" ht="24">
      <c r="A212" s="108">
        <v>2021</v>
      </c>
      <c r="B212" s="108">
        <v>630</v>
      </c>
      <c r="C212" s="109" t="s">
        <v>620</v>
      </c>
      <c r="D212" s="297" t="s">
        <v>801</v>
      </c>
      <c r="E212" s="109" t="s">
        <v>501</v>
      </c>
      <c r="F212" s="305" t="s">
        <v>802</v>
      </c>
      <c r="G212" s="112">
        <v>680.88</v>
      </c>
      <c r="H212" s="112">
        <v>32.42</v>
      </c>
      <c r="I212" s="107" t="s">
        <v>118</v>
      </c>
      <c r="J212" s="112">
        <f>IF(I212="SI",G212-H212,G212)</f>
        <v>648.46</v>
      </c>
      <c r="K212" s="299" t="s">
        <v>242</v>
      </c>
      <c r="L212" s="108">
        <v>2021</v>
      </c>
      <c r="M212" s="108">
        <v>6920</v>
      </c>
      <c r="N212" s="109" t="s">
        <v>620</v>
      </c>
      <c r="O212" s="111" t="s">
        <v>243</v>
      </c>
      <c r="P212" s="109" t="s">
        <v>244</v>
      </c>
      <c r="Q212" s="109" t="s">
        <v>244</v>
      </c>
      <c r="R212" s="108">
        <v>6</v>
      </c>
      <c r="S212" s="111" t="s">
        <v>136</v>
      </c>
      <c r="T212" s="108">
        <v>1060203</v>
      </c>
      <c r="U212" s="108">
        <v>2340</v>
      </c>
      <c r="V212" s="108">
        <v>10</v>
      </c>
      <c r="W212" s="108">
        <v>2</v>
      </c>
      <c r="X212" s="113">
        <v>2021</v>
      </c>
      <c r="Y212" s="113">
        <v>121</v>
      </c>
      <c r="Z212" s="113">
        <v>0</v>
      </c>
      <c r="AA212" s="114" t="s">
        <v>730</v>
      </c>
      <c r="AB212" s="108">
        <v>1190</v>
      </c>
      <c r="AC212" s="109" t="s">
        <v>730</v>
      </c>
      <c r="AD212" s="300" t="s">
        <v>803</v>
      </c>
      <c r="AE212" s="300" t="s">
        <v>773</v>
      </c>
      <c r="AF212" s="301">
        <f>AE212-AD212</f>
        <v>-24</v>
      </c>
      <c r="AG212" s="302">
        <f>IF(AI212="SI",0,J212)</f>
        <v>648.46</v>
      </c>
      <c r="AH212" s="303">
        <f>AG212*AF212</f>
        <v>-15563.04</v>
      </c>
      <c r="AI212" s="304" t="s">
        <v>127</v>
      </c>
    </row>
    <row r="213" spans="1:35" ht="36">
      <c r="A213" s="108">
        <v>2021</v>
      </c>
      <c r="B213" s="108">
        <v>631</v>
      </c>
      <c r="C213" s="109" t="s">
        <v>620</v>
      </c>
      <c r="D213" s="297" t="s">
        <v>804</v>
      </c>
      <c r="E213" s="109" t="s">
        <v>501</v>
      </c>
      <c r="F213" s="305" t="s">
        <v>464</v>
      </c>
      <c r="G213" s="112">
        <v>120.96</v>
      </c>
      <c r="H213" s="112">
        <v>21.81</v>
      </c>
      <c r="I213" s="107" t="s">
        <v>118</v>
      </c>
      <c r="J213" s="112">
        <f>IF(I213="SI",G213-H213,G213)</f>
        <v>99.14999999999999</v>
      </c>
      <c r="K213" s="299" t="s">
        <v>153</v>
      </c>
      <c r="L213" s="108">
        <v>2021</v>
      </c>
      <c r="M213" s="108">
        <v>6825</v>
      </c>
      <c r="N213" s="109" t="s">
        <v>519</v>
      </c>
      <c r="O213" s="111" t="s">
        <v>319</v>
      </c>
      <c r="P213" s="109" t="s">
        <v>320</v>
      </c>
      <c r="Q213" s="109" t="s">
        <v>320</v>
      </c>
      <c r="R213" s="108">
        <v>6</v>
      </c>
      <c r="S213" s="111" t="s">
        <v>136</v>
      </c>
      <c r="T213" s="108">
        <v>1040502</v>
      </c>
      <c r="U213" s="108">
        <v>1890</v>
      </c>
      <c r="V213" s="108">
        <v>15</v>
      </c>
      <c r="W213" s="108">
        <v>1</v>
      </c>
      <c r="X213" s="113">
        <v>2021</v>
      </c>
      <c r="Y213" s="113">
        <v>384</v>
      </c>
      <c r="Z213" s="113">
        <v>0</v>
      </c>
      <c r="AA213" s="114" t="s">
        <v>730</v>
      </c>
      <c r="AB213" s="108">
        <v>1196</v>
      </c>
      <c r="AC213" s="109" t="s">
        <v>730</v>
      </c>
      <c r="AD213" s="300" t="s">
        <v>805</v>
      </c>
      <c r="AE213" s="300" t="s">
        <v>773</v>
      </c>
      <c r="AF213" s="301">
        <f>AE213-AD213</f>
        <v>-21</v>
      </c>
      <c r="AG213" s="302">
        <f>IF(AI213="SI",0,J213)</f>
        <v>99.14999999999999</v>
      </c>
      <c r="AH213" s="303">
        <f>AG213*AF213</f>
        <v>-2082.1499999999996</v>
      </c>
      <c r="AI213" s="304" t="s">
        <v>127</v>
      </c>
    </row>
    <row r="214" spans="1:35" ht="48">
      <c r="A214" s="108">
        <v>2021</v>
      </c>
      <c r="B214" s="108">
        <v>632</v>
      </c>
      <c r="C214" s="109" t="s">
        <v>620</v>
      </c>
      <c r="D214" s="297" t="s">
        <v>806</v>
      </c>
      <c r="E214" s="109" t="s">
        <v>501</v>
      </c>
      <c r="F214" s="305" t="s">
        <v>807</v>
      </c>
      <c r="G214" s="112">
        <v>1777.91</v>
      </c>
      <c r="H214" s="112">
        <v>84.66</v>
      </c>
      <c r="I214" s="107" t="s">
        <v>118</v>
      </c>
      <c r="J214" s="112">
        <f>IF(I214="SI",G214-H214,G214)</f>
        <v>1693.25</v>
      </c>
      <c r="K214" s="299" t="s">
        <v>242</v>
      </c>
      <c r="L214" s="108">
        <v>2021</v>
      </c>
      <c r="M214" s="108">
        <v>6917</v>
      </c>
      <c r="N214" s="109" t="s">
        <v>620</v>
      </c>
      <c r="O214" s="111" t="s">
        <v>243</v>
      </c>
      <c r="P214" s="109" t="s">
        <v>244</v>
      </c>
      <c r="Q214" s="109" t="s">
        <v>244</v>
      </c>
      <c r="R214" s="108">
        <v>6</v>
      </c>
      <c r="S214" s="111" t="s">
        <v>136</v>
      </c>
      <c r="T214" s="108">
        <v>1040303</v>
      </c>
      <c r="U214" s="108">
        <v>1680</v>
      </c>
      <c r="V214" s="108">
        <v>5</v>
      </c>
      <c r="W214" s="108">
        <v>3</v>
      </c>
      <c r="X214" s="113">
        <v>2021</v>
      </c>
      <c r="Y214" s="113">
        <v>119</v>
      </c>
      <c r="Z214" s="113">
        <v>0</v>
      </c>
      <c r="AA214" s="114" t="s">
        <v>730</v>
      </c>
      <c r="AB214" s="108">
        <v>1189</v>
      </c>
      <c r="AC214" s="109" t="s">
        <v>730</v>
      </c>
      <c r="AD214" s="300" t="s">
        <v>803</v>
      </c>
      <c r="AE214" s="300" t="s">
        <v>773</v>
      </c>
      <c r="AF214" s="301">
        <f>AE214-AD214</f>
        <v>-24</v>
      </c>
      <c r="AG214" s="302">
        <f>IF(AI214="SI",0,J214)</f>
        <v>1693.25</v>
      </c>
      <c r="AH214" s="303">
        <f>AG214*AF214</f>
        <v>-40638</v>
      </c>
      <c r="AI214" s="304" t="s">
        <v>127</v>
      </c>
    </row>
    <row r="215" spans="1:35" ht="36">
      <c r="A215" s="108">
        <v>2021</v>
      </c>
      <c r="B215" s="108">
        <v>633</v>
      </c>
      <c r="C215" s="109" t="s">
        <v>620</v>
      </c>
      <c r="D215" s="297" t="s">
        <v>808</v>
      </c>
      <c r="E215" s="109" t="s">
        <v>501</v>
      </c>
      <c r="F215" s="305" t="s">
        <v>809</v>
      </c>
      <c r="G215" s="112">
        <v>1779.68</v>
      </c>
      <c r="H215" s="112">
        <v>84.75</v>
      </c>
      <c r="I215" s="107" t="s">
        <v>118</v>
      </c>
      <c r="J215" s="112">
        <f>IF(I215="SI",G215-H215,G215)</f>
        <v>1694.93</v>
      </c>
      <c r="K215" s="299" t="s">
        <v>242</v>
      </c>
      <c r="L215" s="108">
        <v>2021</v>
      </c>
      <c r="M215" s="108">
        <v>6918</v>
      </c>
      <c r="N215" s="109" t="s">
        <v>620</v>
      </c>
      <c r="O215" s="111" t="s">
        <v>243</v>
      </c>
      <c r="P215" s="109" t="s">
        <v>244</v>
      </c>
      <c r="Q215" s="109" t="s">
        <v>244</v>
      </c>
      <c r="R215" s="108">
        <v>6</v>
      </c>
      <c r="S215" s="111" t="s">
        <v>136</v>
      </c>
      <c r="T215" s="108">
        <v>1040203</v>
      </c>
      <c r="U215" s="108">
        <v>1570</v>
      </c>
      <c r="V215" s="108">
        <v>5</v>
      </c>
      <c r="W215" s="108">
        <v>3</v>
      </c>
      <c r="X215" s="113">
        <v>2021</v>
      </c>
      <c r="Y215" s="113">
        <v>118</v>
      </c>
      <c r="Z215" s="113">
        <v>0</v>
      </c>
      <c r="AA215" s="114" t="s">
        <v>730</v>
      </c>
      <c r="AB215" s="108">
        <v>1188</v>
      </c>
      <c r="AC215" s="109" t="s">
        <v>730</v>
      </c>
      <c r="AD215" s="300" t="s">
        <v>803</v>
      </c>
      <c r="AE215" s="300" t="s">
        <v>773</v>
      </c>
      <c r="AF215" s="301">
        <f>AE215-AD215</f>
        <v>-24</v>
      </c>
      <c r="AG215" s="302">
        <f>IF(AI215="SI",0,J215)</f>
        <v>1694.93</v>
      </c>
      <c r="AH215" s="303">
        <f>AG215*AF215</f>
        <v>-40678.32</v>
      </c>
      <c r="AI215" s="304" t="s">
        <v>127</v>
      </c>
    </row>
    <row r="216" spans="1:35" ht="72">
      <c r="A216" s="108">
        <v>2021</v>
      </c>
      <c r="B216" s="108">
        <v>634</v>
      </c>
      <c r="C216" s="109" t="s">
        <v>620</v>
      </c>
      <c r="D216" s="297" t="s">
        <v>810</v>
      </c>
      <c r="E216" s="109" t="s">
        <v>691</v>
      </c>
      <c r="F216" s="305" t="s">
        <v>811</v>
      </c>
      <c r="G216" s="112">
        <v>289.14</v>
      </c>
      <c r="H216" s="112">
        <v>52.14</v>
      </c>
      <c r="I216" s="107" t="s">
        <v>118</v>
      </c>
      <c r="J216" s="112">
        <f>IF(I216="SI",G216-H216,G216)</f>
        <v>237</v>
      </c>
      <c r="K216" s="299" t="s">
        <v>205</v>
      </c>
      <c r="L216" s="108">
        <v>2021</v>
      </c>
      <c r="M216" s="108">
        <v>6824</v>
      </c>
      <c r="N216" s="109" t="s">
        <v>519</v>
      </c>
      <c r="O216" s="111" t="s">
        <v>207</v>
      </c>
      <c r="P216" s="109" t="s">
        <v>208</v>
      </c>
      <c r="Q216" s="109" t="s">
        <v>208</v>
      </c>
      <c r="R216" s="108">
        <v>5</v>
      </c>
      <c r="S216" s="111" t="s">
        <v>173</v>
      </c>
      <c r="T216" s="108">
        <v>1030103</v>
      </c>
      <c r="U216" s="108">
        <v>1130</v>
      </c>
      <c r="V216" s="108">
        <v>10</v>
      </c>
      <c r="W216" s="108">
        <v>1</v>
      </c>
      <c r="X216" s="113">
        <v>2021</v>
      </c>
      <c r="Y216" s="113">
        <v>112</v>
      </c>
      <c r="Z216" s="113">
        <v>0</v>
      </c>
      <c r="AA216" s="114" t="s">
        <v>730</v>
      </c>
      <c r="AB216" s="108">
        <v>1186</v>
      </c>
      <c r="AC216" s="109" t="s">
        <v>730</v>
      </c>
      <c r="AD216" s="300" t="s">
        <v>805</v>
      </c>
      <c r="AE216" s="300" t="s">
        <v>730</v>
      </c>
      <c r="AF216" s="301">
        <f>AE216-AD216</f>
        <v>-24</v>
      </c>
      <c r="AG216" s="302">
        <f>IF(AI216="SI",0,J216)</f>
        <v>237</v>
      </c>
      <c r="AH216" s="303">
        <f>AG216*AF216</f>
        <v>-5688</v>
      </c>
      <c r="AI216" s="304" t="s">
        <v>127</v>
      </c>
    </row>
    <row r="217" spans="1:35" ht="48">
      <c r="A217" s="108">
        <v>2021</v>
      </c>
      <c r="B217" s="108">
        <v>635</v>
      </c>
      <c r="C217" s="109" t="s">
        <v>683</v>
      </c>
      <c r="D217" s="297" t="s">
        <v>812</v>
      </c>
      <c r="E217" s="109" t="s">
        <v>501</v>
      </c>
      <c r="F217" s="305" t="s">
        <v>813</v>
      </c>
      <c r="G217" s="112">
        <v>605.7</v>
      </c>
      <c r="H217" s="112">
        <v>28.84</v>
      </c>
      <c r="I217" s="107" t="s">
        <v>118</v>
      </c>
      <c r="J217" s="112">
        <f>IF(I217="SI",G217-H217,G217)</f>
        <v>576.86</v>
      </c>
      <c r="K217" s="299" t="s">
        <v>242</v>
      </c>
      <c r="L217" s="108">
        <v>2021</v>
      </c>
      <c r="M217" s="108">
        <v>6957</v>
      </c>
      <c r="N217" s="109" t="s">
        <v>730</v>
      </c>
      <c r="O217" s="111" t="s">
        <v>243</v>
      </c>
      <c r="P217" s="109" t="s">
        <v>244</v>
      </c>
      <c r="Q217" s="109" t="s">
        <v>244</v>
      </c>
      <c r="R217" s="108">
        <v>6</v>
      </c>
      <c r="S217" s="111" t="s">
        <v>136</v>
      </c>
      <c r="T217" s="108">
        <v>1010503</v>
      </c>
      <c r="U217" s="108">
        <v>470</v>
      </c>
      <c r="V217" s="108">
        <v>5</v>
      </c>
      <c r="W217" s="108">
        <v>2</v>
      </c>
      <c r="X217" s="113">
        <v>2021</v>
      </c>
      <c r="Y217" s="113">
        <v>117</v>
      </c>
      <c r="Z217" s="113">
        <v>0</v>
      </c>
      <c r="AA217" s="114" t="s">
        <v>735</v>
      </c>
      <c r="AB217" s="108">
        <v>1208</v>
      </c>
      <c r="AC217" s="109" t="s">
        <v>735</v>
      </c>
      <c r="AD217" s="300" t="s">
        <v>814</v>
      </c>
      <c r="AE217" s="300" t="s">
        <v>736</v>
      </c>
      <c r="AF217" s="301">
        <f>AE217-AD217</f>
        <v>-16</v>
      </c>
      <c r="AG217" s="302">
        <f>IF(AI217="SI",0,J217)</f>
        <v>576.86</v>
      </c>
      <c r="AH217" s="303">
        <f>AG217*AF217</f>
        <v>-9229.76</v>
      </c>
      <c r="AI217" s="304" t="s">
        <v>127</v>
      </c>
    </row>
    <row r="218" spans="1:35" ht="24">
      <c r="A218" s="108">
        <v>2021</v>
      </c>
      <c r="B218" s="108">
        <v>636</v>
      </c>
      <c r="C218" s="109" t="s">
        <v>683</v>
      </c>
      <c r="D218" s="297" t="s">
        <v>815</v>
      </c>
      <c r="E218" s="109" t="s">
        <v>501</v>
      </c>
      <c r="F218" s="305" t="s">
        <v>816</v>
      </c>
      <c r="G218" s="112">
        <v>1012</v>
      </c>
      <c r="H218" s="112">
        <v>48.19</v>
      </c>
      <c r="I218" s="107" t="s">
        <v>118</v>
      </c>
      <c r="J218" s="112">
        <f>IF(I218="SI",G218-H218,G218)</f>
        <v>963.81</v>
      </c>
      <c r="K218" s="299" t="s">
        <v>242</v>
      </c>
      <c r="L218" s="108">
        <v>2021</v>
      </c>
      <c r="M218" s="108">
        <v>6956</v>
      </c>
      <c r="N218" s="109" t="s">
        <v>730</v>
      </c>
      <c r="O218" s="111" t="s">
        <v>243</v>
      </c>
      <c r="P218" s="109" t="s">
        <v>244</v>
      </c>
      <c r="Q218" s="109" t="s">
        <v>244</v>
      </c>
      <c r="R218" s="108">
        <v>6</v>
      </c>
      <c r="S218" s="111" t="s">
        <v>136</v>
      </c>
      <c r="T218" s="108">
        <v>1010203</v>
      </c>
      <c r="U218" s="108">
        <v>140</v>
      </c>
      <c r="V218" s="108">
        <v>5</v>
      </c>
      <c r="W218" s="108">
        <v>5</v>
      </c>
      <c r="X218" s="113">
        <v>2021</v>
      </c>
      <c r="Y218" s="113">
        <v>113</v>
      </c>
      <c r="Z218" s="113">
        <v>0</v>
      </c>
      <c r="AA218" s="114" t="s">
        <v>735</v>
      </c>
      <c r="AB218" s="108">
        <v>1207</v>
      </c>
      <c r="AC218" s="109" t="s">
        <v>735</v>
      </c>
      <c r="AD218" s="300" t="s">
        <v>814</v>
      </c>
      <c r="AE218" s="300" t="s">
        <v>736</v>
      </c>
      <c r="AF218" s="301">
        <f>AE218-AD218</f>
        <v>-16</v>
      </c>
      <c r="AG218" s="302">
        <f>IF(AI218="SI",0,J218)</f>
        <v>963.81</v>
      </c>
      <c r="AH218" s="303">
        <f>AG218*AF218</f>
        <v>-15420.96</v>
      </c>
      <c r="AI218" s="304" t="s">
        <v>127</v>
      </c>
    </row>
    <row r="219" spans="1:35" ht="36">
      <c r="A219" s="108">
        <v>2021</v>
      </c>
      <c r="B219" s="108">
        <v>637</v>
      </c>
      <c r="C219" s="109" t="s">
        <v>683</v>
      </c>
      <c r="D219" s="297" t="s">
        <v>817</v>
      </c>
      <c r="E219" s="109" t="s">
        <v>501</v>
      </c>
      <c r="F219" s="305" t="s">
        <v>818</v>
      </c>
      <c r="G219" s="112">
        <v>718.45</v>
      </c>
      <c r="H219" s="112">
        <v>34.21</v>
      </c>
      <c r="I219" s="107" t="s">
        <v>118</v>
      </c>
      <c r="J219" s="112">
        <f>IF(I219="SI",G219-H219,G219)</f>
        <v>684.24</v>
      </c>
      <c r="K219" s="299" t="s">
        <v>242</v>
      </c>
      <c r="L219" s="108">
        <v>2021</v>
      </c>
      <c r="M219" s="108">
        <v>6955</v>
      </c>
      <c r="N219" s="109" t="s">
        <v>730</v>
      </c>
      <c r="O219" s="111" t="s">
        <v>243</v>
      </c>
      <c r="P219" s="109" t="s">
        <v>244</v>
      </c>
      <c r="Q219" s="109" t="s">
        <v>244</v>
      </c>
      <c r="R219" s="108">
        <v>6</v>
      </c>
      <c r="S219" s="111" t="s">
        <v>136</v>
      </c>
      <c r="T219" s="108">
        <v>1060203</v>
      </c>
      <c r="U219" s="108">
        <v>2340</v>
      </c>
      <c r="V219" s="108">
        <v>5</v>
      </c>
      <c r="W219" s="108">
        <v>2</v>
      </c>
      <c r="X219" s="113">
        <v>2021</v>
      </c>
      <c r="Y219" s="113">
        <v>120</v>
      </c>
      <c r="Z219" s="113">
        <v>0</v>
      </c>
      <c r="AA219" s="114" t="s">
        <v>735</v>
      </c>
      <c r="AB219" s="108">
        <v>1209</v>
      </c>
      <c r="AC219" s="109" t="s">
        <v>735</v>
      </c>
      <c r="AD219" s="300" t="s">
        <v>814</v>
      </c>
      <c r="AE219" s="300" t="s">
        <v>736</v>
      </c>
      <c r="AF219" s="301">
        <f>AE219-AD219</f>
        <v>-16</v>
      </c>
      <c r="AG219" s="302">
        <f>IF(AI219="SI",0,J219)</f>
        <v>684.24</v>
      </c>
      <c r="AH219" s="303">
        <f>AG219*AF219</f>
        <v>-10947.84</v>
      </c>
      <c r="AI219" s="304" t="s">
        <v>127</v>
      </c>
    </row>
    <row r="220" spans="1:35" ht="36">
      <c r="A220" s="108">
        <v>2021</v>
      </c>
      <c r="B220" s="108">
        <v>638</v>
      </c>
      <c r="C220" s="109" t="s">
        <v>683</v>
      </c>
      <c r="D220" s="297" t="s">
        <v>819</v>
      </c>
      <c r="E220" s="109" t="s">
        <v>625</v>
      </c>
      <c r="F220" s="305" t="s">
        <v>820</v>
      </c>
      <c r="G220" s="112">
        <v>13897.76</v>
      </c>
      <c r="H220" s="112">
        <v>1263.43</v>
      </c>
      <c r="I220" s="107" t="s">
        <v>118</v>
      </c>
      <c r="J220" s="112">
        <f>IF(I220="SI",G220-H220,G220)</f>
        <v>12634.33</v>
      </c>
      <c r="K220" s="299" t="s">
        <v>153</v>
      </c>
      <c r="L220" s="108">
        <v>2021</v>
      </c>
      <c r="M220" s="108">
        <v>6981</v>
      </c>
      <c r="N220" s="109" t="s">
        <v>638</v>
      </c>
      <c r="O220" s="111" t="s">
        <v>221</v>
      </c>
      <c r="P220" s="109" t="s">
        <v>222</v>
      </c>
      <c r="Q220" s="109" t="s">
        <v>222</v>
      </c>
      <c r="R220" s="108">
        <v>7</v>
      </c>
      <c r="S220" s="111" t="s">
        <v>223</v>
      </c>
      <c r="T220" s="108">
        <v>1090503</v>
      </c>
      <c r="U220" s="108">
        <v>3550</v>
      </c>
      <c r="V220" s="108">
        <v>5</v>
      </c>
      <c r="W220" s="108">
        <v>1</v>
      </c>
      <c r="X220" s="113">
        <v>2021</v>
      </c>
      <c r="Y220" s="113">
        <v>419</v>
      </c>
      <c r="Z220" s="113">
        <v>0</v>
      </c>
      <c r="AA220" s="114" t="s">
        <v>735</v>
      </c>
      <c r="AB220" s="108">
        <v>1223</v>
      </c>
      <c r="AC220" s="109" t="s">
        <v>735</v>
      </c>
      <c r="AD220" s="300" t="s">
        <v>821</v>
      </c>
      <c r="AE220" s="300" t="s">
        <v>736</v>
      </c>
      <c r="AF220" s="301">
        <f>AE220-AD220</f>
        <v>-19</v>
      </c>
      <c r="AG220" s="302">
        <f>IF(AI220="SI",0,J220)</f>
        <v>12634.33</v>
      </c>
      <c r="AH220" s="303">
        <f>AG220*AF220</f>
        <v>-240052.27</v>
      </c>
      <c r="AI220" s="304" t="s">
        <v>127</v>
      </c>
    </row>
    <row r="221" spans="1:35" ht="36">
      <c r="A221" s="108">
        <v>2021</v>
      </c>
      <c r="B221" s="108">
        <v>639</v>
      </c>
      <c r="C221" s="109" t="s">
        <v>683</v>
      </c>
      <c r="D221" s="297" t="s">
        <v>822</v>
      </c>
      <c r="E221" s="109" t="s">
        <v>625</v>
      </c>
      <c r="F221" s="305" t="s">
        <v>823</v>
      </c>
      <c r="G221" s="112">
        <v>953.13</v>
      </c>
      <c r="H221" s="112">
        <v>171.88</v>
      </c>
      <c r="I221" s="107" t="s">
        <v>118</v>
      </c>
      <c r="J221" s="112">
        <f>IF(I221="SI",G221-H221,G221)</f>
        <v>781.25</v>
      </c>
      <c r="K221" s="299" t="s">
        <v>824</v>
      </c>
      <c r="L221" s="108">
        <v>2021</v>
      </c>
      <c r="M221" s="108">
        <v>6977</v>
      </c>
      <c r="N221" s="109" t="s">
        <v>730</v>
      </c>
      <c r="O221" s="111" t="s">
        <v>825</v>
      </c>
      <c r="P221" s="109" t="s">
        <v>826</v>
      </c>
      <c r="Q221" s="109" t="s">
        <v>153</v>
      </c>
      <c r="R221" s="108">
        <v>3</v>
      </c>
      <c r="S221" s="111" t="s">
        <v>123</v>
      </c>
      <c r="T221" s="108">
        <v>1080102</v>
      </c>
      <c r="U221" s="108">
        <v>2770</v>
      </c>
      <c r="V221" s="108">
        <v>15</v>
      </c>
      <c r="W221" s="108">
        <v>1</v>
      </c>
      <c r="X221" s="113">
        <v>2021</v>
      </c>
      <c r="Y221" s="113">
        <v>440</v>
      </c>
      <c r="Z221" s="113">
        <v>0</v>
      </c>
      <c r="AA221" s="114" t="s">
        <v>735</v>
      </c>
      <c r="AB221" s="108">
        <v>1227</v>
      </c>
      <c r="AC221" s="109" t="s">
        <v>735</v>
      </c>
      <c r="AD221" s="300" t="s">
        <v>827</v>
      </c>
      <c r="AE221" s="300" t="s">
        <v>736</v>
      </c>
      <c r="AF221" s="301">
        <f>AE221-AD221</f>
        <v>-18</v>
      </c>
      <c r="AG221" s="302">
        <f>IF(AI221="SI",0,J221)</f>
        <v>781.25</v>
      </c>
      <c r="AH221" s="303">
        <f>AG221*AF221</f>
        <v>-14062.5</v>
      </c>
      <c r="AI221" s="304" t="s">
        <v>127</v>
      </c>
    </row>
    <row r="222" spans="1:35" ht="24">
      <c r="A222" s="108">
        <v>2021</v>
      </c>
      <c r="B222" s="108">
        <v>642</v>
      </c>
      <c r="C222" s="109" t="s">
        <v>683</v>
      </c>
      <c r="D222" s="297" t="s">
        <v>828</v>
      </c>
      <c r="E222" s="109" t="s">
        <v>625</v>
      </c>
      <c r="F222" s="305" t="s">
        <v>829</v>
      </c>
      <c r="G222" s="112">
        <v>207.4</v>
      </c>
      <c r="H222" s="112">
        <v>37.4</v>
      </c>
      <c r="I222" s="107" t="s">
        <v>118</v>
      </c>
      <c r="J222" s="112">
        <f>IF(I222="SI",G222-H222,G222)</f>
        <v>170</v>
      </c>
      <c r="K222" s="299" t="s">
        <v>830</v>
      </c>
      <c r="L222" s="108">
        <v>2021</v>
      </c>
      <c r="M222" s="108">
        <v>6971</v>
      </c>
      <c r="N222" s="109" t="s">
        <v>730</v>
      </c>
      <c r="O222" s="111" t="s">
        <v>831</v>
      </c>
      <c r="P222" s="109" t="s">
        <v>832</v>
      </c>
      <c r="Q222" s="109" t="s">
        <v>833</v>
      </c>
      <c r="R222" s="108">
        <v>6</v>
      </c>
      <c r="S222" s="111" t="s">
        <v>136</v>
      </c>
      <c r="T222" s="108">
        <v>1040203</v>
      </c>
      <c r="U222" s="108">
        <v>1570</v>
      </c>
      <c r="V222" s="108">
        <v>5</v>
      </c>
      <c r="W222" s="108">
        <v>5</v>
      </c>
      <c r="X222" s="113">
        <v>2021</v>
      </c>
      <c r="Y222" s="113">
        <v>444</v>
      </c>
      <c r="Z222" s="113">
        <v>0</v>
      </c>
      <c r="AA222" s="114" t="s">
        <v>735</v>
      </c>
      <c r="AB222" s="108">
        <v>1214</v>
      </c>
      <c r="AC222" s="109" t="s">
        <v>735</v>
      </c>
      <c r="AD222" s="300" t="s">
        <v>827</v>
      </c>
      <c r="AE222" s="300" t="s">
        <v>736</v>
      </c>
      <c r="AF222" s="301">
        <f>AE222-AD222</f>
        <v>-18</v>
      </c>
      <c r="AG222" s="302">
        <f>IF(AI222="SI",0,J222)</f>
        <v>170</v>
      </c>
      <c r="AH222" s="303">
        <f>AG222*AF222</f>
        <v>-3060</v>
      </c>
      <c r="AI222" s="304" t="s">
        <v>127</v>
      </c>
    </row>
    <row r="223" spans="1:35" ht="24">
      <c r="A223" s="108">
        <v>2021</v>
      </c>
      <c r="B223" s="108">
        <v>642</v>
      </c>
      <c r="C223" s="109" t="s">
        <v>683</v>
      </c>
      <c r="D223" s="297" t="s">
        <v>828</v>
      </c>
      <c r="E223" s="109" t="s">
        <v>625</v>
      </c>
      <c r="F223" s="305" t="s">
        <v>829</v>
      </c>
      <c r="G223" s="112">
        <v>207.4</v>
      </c>
      <c r="H223" s="112">
        <v>37.4</v>
      </c>
      <c r="I223" s="107" t="s">
        <v>118</v>
      </c>
      <c r="J223" s="112">
        <f>IF(I223="SI",G223-H223,G223)</f>
        <v>170</v>
      </c>
      <c r="K223" s="299" t="s">
        <v>830</v>
      </c>
      <c r="L223" s="108">
        <v>2021</v>
      </c>
      <c r="M223" s="108">
        <v>6971</v>
      </c>
      <c r="N223" s="109" t="s">
        <v>730</v>
      </c>
      <c r="O223" s="111" t="s">
        <v>831</v>
      </c>
      <c r="P223" s="109" t="s">
        <v>832</v>
      </c>
      <c r="Q223" s="109" t="s">
        <v>833</v>
      </c>
      <c r="R223" s="108">
        <v>6</v>
      </c>
      <c r="S223" s="111" t="s">
        <v>136</v>
      </c>
      <c r="T223" s="108">
        <v>1040303</v>
      </c>
      <c r="U223" s="108">
        <v>1680</v>
      </c>
      <c r="V223" s="108">
        <v>5</v>
      </c>
      <c r="W223" s="108">
        <v>5</v>
      </c>
      <c r="X223" s="113">
        <v>2021</v>
      </c>
      <c r="Y223" s="113">
        <v>445</v>
      </c>
      <c r="Z223" s="113">
        <v>0</v>
      </c>
      <c r="AA223" s="114" t="s">
        <v>735</v>
      </c>
      <c r="AB223" s="108">
        <v>1215</v>
      </c>
      <c r="AC223" s="109" t="s">
        <v>735</v>
      </c>
      <c r="AD223" s="300" t="s">
        <v>827</v>
      </c>
      <c r="AE223" s="300" t="s">
        <v>736</v>
      </c>
      <c r="AF223" s="301">
        <f>AE223-AD223</f>
        <v>-18</v>
      </c>
      <c r="AG223" s="302">
        <f>IF(AI223="SI",0,J223)</f>
        <v>170</v>
      </c>
      <c r="AH223" s="303">
        <f>AG223*AF223</f>
        <v>-3060</v>
      </c>
      <c r="AI223" s="304" t="s">
        <v>127</v>
      </c>
    </row>
    <row r="224" spans="1:35" ht="60">
      <c r="A224" s="108">
        <v>2021</v>
      </c>
      <c r="B224" s="108">
        <v>643</v>
      </c>
      <c r="C224" s="109" t="s">
        <v>683</v>
      </c>
      <c r="D224" s="297" t="s">
        <v>834</v>
      </c>
      <c r="E224" s="109" t="s">
        <v>691</v>
      </c>
      <c r="F224" s="305" t="s">
        <v>835</v>
      </c>
      <c r="G224" s="112">
        <v>837.9</v>
      </c>
      <c r="H224" s="112">
        <v>39.9</v>
      </c>
      <c r="I224" s="107" t="s">
        <v>118</v>
      </c>
      <c r="J224" s="112">
        <f>IF(I224="SI",G224-H224,G224)</f>
        <v>798</v>
      </c>
      <c r="K224" s="299" t="s">
        <v>382</v>
      </c>
      <c r="L224" s="108">
        <v>2021</v>
      </c>
      <c r="M224" s="108">
        <v>6982</v>
      </c>
      <c r="N224" s="109" t="s">
        <v>638</v>
      </c>
      <c r="O224" s="111" t="s">
        <v>193</v>
      </c>
      <c r="P224" s="109" t="s">
        <v>194</v>
      </c>
      <c r="Q224" s="109" t="s">
        <v>194</v>
      </c>
      <c r="R224" s="108">
        <v>6</v>
      </c>
      <c r="S224" s="111" t="s">
        <v>136</v>
      </c>
      <c r="T224" s="108">
        <v>1040203</v>
      </c>
      <c r="U224" s="108">
        <v>1570</v>
      </c>
      <c r="V224" s="108">
        <v>10</v>
      </c>
      <c r="W224" s="108">
        <v>1</v>
      </c>
      <c r="X224" s="113">
        <v>2021</v>
      </c>
      <c r="Y224" s="113">
        <v>362</v>
      </c>
      <c r="Z224" s="113">
        <v>0</v>
      </c>
      <c r="AA224" s="114" t="s">
        <v>735</v>
      </c>
      <c r="AB224" s="108">
        <v>1218</v>
      </c>
      <c r="AC224" s="109" t="s">
        <v>735</v>
      </c>
      <c r="AD224" s="300" t="s">
        <v>827</v>
      </c>
      <c r="AE224" s="300" t="s">
        <v>736</v>
      </c>
      <c r="AF224" s="301">
        <f>AE224-AD224</f>
        <v>-18</v>
      </c>
      <c r="AG224" s="302">
        <f>IF(AI224="SI",0,J224)</f>
        <v>798</v>
      </c>
      <c r="AH224" s="303">
        <f>AG224*AF224</f>
        <v>-14364</v>
      </c>
      <c r="AI224" s="304" t="s">
        <v>127</v>
      </c>
    </row>
    <row r="225" spans="1:35" ht="60">
      <c r="A225" s="108">
        <v>2021</v>
      </c>
      <c r="B225" s="108">
        <v>644</v>
      </c>
      <c r="C225" s="109" t="s">
        <v>683</v>
      </c>
      <c r="D225" s="297" t="s">
        <v>836</v>
      </c>
      <c r="E225" s="109" t="s">
        <v>519</v>
      </c>
      <c r="F225" s="305" t="s">
        <v>837</v>
      </c>
      <c r="G225" s="112">
        <v>141.46</v>
      </c>
      <c r="H225" s="112">
        <v>25.51</v>
      </c>
      <c r="I225" s="107" t="s">
        <v>118</v>
      </c>
      <c r="J225" s="112">
        <f>IF(I225="SI",G225-H225,G225)</f>
        <v>115.95</v>
      </c>
      <c r="K225" s="299" t="s">
        <v>429</v>
      </c>
      <c r="L225" s="108">
        <v>2021</v>
      </c>
      <c r="M225" s="108">
        <v>6986</v>
      </c>
      <c r="N225" s="109" t="s">
        <v>638</v>
      </c>
      <c r="O225" s="111" t="s">
        <v>229</v>
      </c>
      <c r="P225" s="109" t="s">
        <v>230</v>
      </c>
      <c r="Q225" s="109" t="s">
        <v>230</v>
      </c>
      <c r="R225" s="108">
        <v>6</v>
      </c>
      <c r="S225" s="111" t="s">
        <v>136</v>
      </c>
      <c r="T225" s="108">
        <v>1010203</v>
      </c>
      <c r="U225" s="108">
        <v>140</v>
      </c>
      <c r="V225" s="108">
        <v>5</v>
      </c>
      <c r="W225" s="108">
        <v>2</v>
      </c>
      <c r="X225" s="113">
        <v>2021</v>
      </c>
      <c r="Y225" s="113">
        <v>277</v>
      </c>
      <c r="Z225" s="113">
        <v>0</v>
      </c>
      <c r="AA225" s="114" t="s">
        <v>735</v>
      </c>
      <c r="AB225" s="108">
        <v>1221</v>
      </c>
      <c r="AC225" s="109" t="s">
        <v>735</v>
      </c>
      <c r="AD225" s="300" t="s">
        <v>827</v>
      </c>
      <c r="AE225" s="300" t="s">
        <v>736</v>
      </c>
      <c r="AF225" s="301">
        <f>AE225-AD225</f>
        <v>-18</v>
      </c>
      <c r="AG225" s="302">
        <f>IF(AI225="SI",0,J225)</f>
        <v>115.95</v>
      </c>
      <c r="AH225" s="303">
        <f>AG225*AF225</f>
        <v>-2087.1</v>
      </c>
      <c r="AI225" s="304" t="s">
        <v>127</v>
      </c>
    </row>
    <row r="226" spans="1:35" ht="36">
      <c r="A226" s="108">
        <v>2021</v>
      </c>
      <c r="B226" s="108">
        <v>674</v>
      </c>
      <c r="C226" s="109" t="s">
        <v>689</v>
      </c>
      <c r="D226" s="297" t="s">
        <v>838</v>
      </c>
      <c r="E226" s="109" t="s">
        <v>713</v>
      </c>
      <c r="F226" s="305" t="s">
        <v>823</v>
      </c>
      <c r="G226" s="112">
        <v>953.13</v>
      </c>
      <c r="H226" s="112">
        <v>171.88</v>
      </c>
      <c r="I226" s="107" t="s">
        <v>118</v>
      </c>
      <c r="J226" s="112">
        <f>IF(I226="SI",G226-H226,G226)</f>
        <v>781.25</v>
      </c>
      <c r="K226" s="299" t="s">
        <v>839</v>
      </c>
      <c r="L226" s="108">
        <v>2021</v>
      </c>
      <c r="M226" s="108">
        <v>7174</v>
      </c>
      <c r="N226" s="109" t="s">
        <v>683</v>
      </c>
      <c r="O226" s="111" t="s">
        <v>825</v>
      </c>
      <c r="P226" s="109" t="s">
        <v>826</v>
      </c>
      <c r="Q226" s="109" t="s">
        <v>153</v>
      </c>
      <c r="R226" s="108">
        <v>3</v>
      </c>
      <c r="S226" s="111" t="s">
        <v>123</v>
      </c>
      <c r="T226" s="108">
        <v>1080102</v>
      </c>
      <c r="U226" s="108">
        <v>2770</v>
      </c>
      <c r="V226" s="108">
        <v>15</v>
      </c>
      <c r="W226" s="108">
        <v>1</v>
      </c>
      <c r="X226" s="113">
        <v>2021</v>
      </c>
      <c r="Y226" s="113">
        <v>472</v>
      </c>
      <c r="Z226" s="113">
        <v>0</v>
      </c>
      <c r="AA226" s="114" t="s">
        <v>735</v>
      </c>
      <c r="AB226" s="108">
        <v>1228</v>
      </c>
      <c r="AC226" s="109" t="s">
        <v>735</v>
      </c>
      <c r="AD226" s="300" t="s">
        <v>840</v>
      </c>
      <c r="AE226" s="300" t="s">
        <v>736</v>
      </c>
      <c r="AF226" s="301">
        <f>AE226-AD226</f>
        <v>-24</v>
      </c>
      <c r="AG226" s="302">
        <f>IF(AI226="SI",0,J226)</f>
        <v>781.25</v>
      </c>
      <c r="AH226" s="303">
        <f>AG226*AF226</f>
        <v>-18750</v>
      </c>
      <c r="AI226" s="304" t="s">
        <v>127</v>
      </c>
    </row>
    <row r="227" spans="1:35" ht="72">
      <c r="A227" s="108">
        <v>2021</v>
      </c>
      <c r="B227" s="108">
        <v>675</v>
      </c>
      <c r="C227" s="109" t="s">
        <v>689</v>
      </c>
      <c r="D227" s="297" t="s">
        <v>841</v>
      </c>
      <c r="E227" s="109" t="s">
        <v>683</v>
      </c>
      <c r="F227" s="305" t="s">
        <v>842</v>
      </c>
      <c r="G227" s="112">
        <v>85.4</v>
      </c>
      <c r="H227" s="112">
        <v>15.4</v>
      </c>
      <c r="I227" s="107" t="s">
        <v>118</v>
      </c>
      <c r="J227" s="112">
        <f>IF(I227="SI",G227-H227,G227)</f>
        <v>70</v>
      </c>
      <c r="K227" s="299" t="s">
        <v>290</v>
      </c>
      <c r="L227" s="108">
        <v>2021</v>
      </c>
      <c r="M227" s="108">
        <v>7186</v>
      </c>
      <c r="N227" s="109" t="s">
        <v>689</v>
      </c>
      <c r="O227" s="111" t="s">
        <v>291</v>
      </c>
      <c r="P227" s="109" t="s">
        <v>292</v>
      </c>
      <c r="Q227" s="109" t="s">
        <v>153</v>
      </c>
      <c r="R227" s="108">
        <v>6</v>
      </c>
      <c r="S227" s="111" t="s">
        <v>136</v>
      </c>
      <c r="T227" s="108">
        <v>1100503</v>
      </c>
      <c r="U227" s="108">
        <v>4210</v>
      </c>
      <c r="V227" s="108">
        <v>5</v>
      </c>
      <c r="W227" s="108">
        <v>1</v>
      </c>
      <c r="X227" s="113">
        <v>2021</v>
      </c>
      <c r="Y227" s="113">
        <v>139</v>
      </c>
      <c r="Z227" s="113">
        <v>0</v>
      </c>
      <c r="AA227" s="114" t="s">
        <v>735</v>
      </c>
      <c r="AB227" s="108">
        <v>1211</v>
      </c>
      <c r="AC227" s="109" t="s">
        <v>735</v>
      </c>
      <c r="AD227" s="300" t="s">
        <v>843</v>
      </c>
      <c r="AE227" s="300" t="s">
        <v>736</v>
      </c>
      <c r="AF227" s="301">
        <f>AE227-AD227</f>
        <v>-26</v>
      </c>
      <c r="AG227" s="302">
        <f>IF(AI227="SI",0,J227)</f>
        <v>70</v>
      </c>
      <c r="AH227" s="303">
        <f>AG227*AF227</f>
        <v>-1820</v>
      </c>
      <c r="AI227" s="304" t="s">
        <v>127</v>
      </c>
    </row>
    <row r="228" spans="1:35" ht="15">
      <c r="A228" s="108">
        <v>2021</v>
      </c>
      <c r="B228" s="108">
        <v>677</v>
      </c>
      <c r="C228" s="109" t="s">
        <v>735</v>
      </c>
      <c r="D228" s="297" t="s">
        <v>844</v>
      </c>
      <c r="E228" s="109" t="s">
        <v>691</v>
      </c>
      <c r="F228" s="305" t="s">
        <v>845</v>
      </c>
      <c r="G228" s="112">
        <v>9.66</v>
      </c>
      <c r="H228" s="112">
        <v>1.74</v>
      </c>
      <c r="I228" s="107" t="s">
        <v>118</v>
      </c>
      <c r="J228" s="112">
        <f>IF(I228="SI",G228-H228,G228)</f>
        <v>7.92</v>
      </c>
      <c r="K228" s="299" t="s">
        <v>610</v>
      </c>
      <c r="L228" s="108">
        <v>2021</v>
      </c>
      <c r="M228" s="108">
        <v>6968</v>
      </c>
      <c r="N228" s="109" t="s">
        <v>730</v>
      </c>
      <c r="O228" s="111" t="s">
        <v>611</v>
      </c>
      <c r="P228" s="109" t="s">
        <v>612</v>
      </c>
      <c r="Q228" s="109" t="s">
        <v>612</v>
      </c>
      <c r="R228" s="108">
        <v>3</v>
      </c>
      <c r="S228" s="111" t="s">
        <v>123</v>
      </c>
      <c r="T228" s="108">
        <v>1080102</v>
      </c>
      <c r="U228" s="108">
        <v>2770</v>
      </c>
      <c r="V228" s="108">
        <v>15</v>
      </c>
      <c r="W228" s="108">
        <v>1</v>
      </c>
      <c r="X228" s="113">
        <v>2021</v>
      </c>
      <c r="Y228" s="113">
        <v>439</v>
      </c>
      <c r="Z228" s="113">
        <v>0</v>
      </c>
      <c r="AA228" s="114" t="s">
        <v>735</v>
      </c>
      <c r="AB228" s="108">
        <v>1225</v>
      </c>
      <c r="AC228" s="109" t="s">
        <v>735</v>
      </c>
      <c r="AD228" s="300" t="s">
        <v>827</v>
      </c>
      <c r="AE228" s="300" t="s">
        <v>736</v>
      </c>
      <c r="AF228" s="301">
        <f>AE228-AD228</f>
        <v>-18</v>
      </c>
      <c r="AG228" s="302">
        <f>IF(AI228="SI",0,J228)</f>
        <v>7.92</v>
      </c>
      <c r="AH228" s="303">
        <f>AG228*AF228</f>
        <v>-142.56</v>
      </c>
      <c r="AI228" s="304" t="s">
        <v>127</v>
      </c>
    </row>
    <row r="229" spans="1:35" ht="36">
      <c r="A229" s="108">
        <v>2021</v>
      </c>
      <c r="B229" s="108">
        <v>678</v>
      </c>
      <c r="C229" s="109" t="s">
        <v>735</v>
      </c>
      <c r="D229" s="297" t="s">
        <v>846</v>
      </c>
      <c r="E229" s="109" t="s">
        <v>689</v>
      </c>
      <c r="F229" s="305" t="s">
        <v>847</v>
      </c>
      <c r="G229" s="112">
        <v>95</v>
      </c>
      <c r="H229" s="112">
        <v>0</v>
      </c>
      <c r="I229" s="107" t="s">
        <v>127</v>
      </c>
      <c r="J229" s="112">
        <f>IF(I229="SI",G229-H229,G229)</f>
        <v>95</v>
      </c>
      <c r="K229" s="299" t="s">
        <v>670</v>
      </c>
      <c r="L229" s="108">
        <v>2021</v>
      </c>
      <c r="M229" s="108">
        <v>7210</v>
      </c>
      <c r="N229" s="109" t="s">
        <v>735</v>
      </c>
      <c r="O229" s="111" t="s">
        <v>671</v>
      </c>
      <c r="P229" s="109" t="s">
        <v>672</v>
      </c>
      <c r="Q229" s="109" t="s">
        <v>672</v>
      </c>
      <c r="R229" s="108">
        <v>6</v>
      </c>
      <c r="S229" s="111" t="s">
        <v>136</v>
      </c>
      <c r="T229" s="108">
        <v>1010203</v>
      </c>
      <c r="U229" s="108">
        <v>140</v>
      </c>
      <c r="V229" s="108">
        <v>5</v>
      </c>
      <c r="W229" s="108">
        <v>11</v>
      </c>
      <c r="X229" s="113">
        <v>2021</v>
      </c>
      <c r="Y229" s="113">
        <v>504</v>
      </c>
      <c r="Z229" s="113">
        <v>0</v>
      </c>
      <c r="AA229" s="114" t="s">
        <v>735</v>
      </c>
      <c r="AB229" s="108">
        <v>1213</v>
      </c>
      <c r="AC229" s="109" t="s">
        <v>735</v>
      </c>
      <c r="AD229" s="300" t="s">
        <v>848</v>
      </c>
      <c r="AE229" s="300" t="s">
        <v>736</v>
      </c>
      <c r="AF229" s="301">
        <f>AE229-AD229</f>
        <v>-28</v>
      </c>
      <c r="AG229" s="302">
        <f>IF(AI229="SI",0,J229)</f>
        <v>95</v>
      </c>
      <c r="AH229" s="303">
        <f>AG229*AF229</f>
        <v>-2660</v>
      </c>
      <c r="AI229" s="304" t="s">
        <v>127</v>
      </c>
    </row>
    <row r="230" spans="1:35" ht="36">
      <c r="A230" s="108">
        <v>2021</v>
      </c>
      <c r="B230" s="108">
        <v>679</v>
      </c>
      <c r="C230" s="109" t="s">
        <v>735</v>
      </c>
      <c r="D230" s="297" t="s">
        <v>849</v>
      </c>
      <c r="E230" s="109" t="s">
        <v>689</v>
      </c>
      <c r="F230" s="305" t="s">
        <v>850</v>
      </c>
      <c r="G230" s="112">
        <v>225.7</v>
      </c>
      <c r="H230" s="112">
        <v>40.7</v>
      </c>
      <c r="I230" s="107" t="s">
        <v>118</v>
      </c>
      <c r="J230" s="112">
        <f>IF(I230="SI",G230-H230,G230)</f>
        <v>185</v>
      </c>
      <c r="K230" s="299" t="s">
        <v>851</v>
      </c>
      <c r="L230" s="108">
        <v>2021</v>
      </c>
      <c r="M230" s="108">
        <v>7207</v>
      </c>
      <c r="N230" s="109" t="s">
        <v>735</v>
      </c>
      <c r="O230" s="111" t="s">
        <v>302</v>
      </c>
      <c r="P230" s="109" t="s">
        <v>303</v>
      </c>
      <c r="Q230" s="109" t="s">
        <v>304</v>
      </c>
      <c r="R230" s="108">
        <v>6</v>
      </c>
      <c r="S230" s="111" t="s">
        <v>136</v>
      </c>
      <c r="T230" s="108">
        <v>1010202</v>
      </c>
      <c r="U230" s="108">
        <v>130</v>
      </c>
      <c r="V230" s="108">
        <v>5</v>
      </c>
      <c r="W230" s="108">
        <v>2</v>
      </c>
      <c r="X230" s="113">
        <v>2021</v>
      </c>
      <c r="Y230" s="113">
        <v>477</v>
      </c>
      <c r="Z230" s="113">
        <v>0</v>
      </c>
      <c r="AA230" s="114" t="s">
        <v>735</v>
      </c>
      <c r="AB230" s="108">
        <v>1219</v>
      </c>
      <c r="AC230" s="109" t="s">
        <v>735</v>
      </c>
      <c r="AD230" s="300" t="s">
        <v>848</v>
      </c>
      <c r="AE230" s="300" t="s">
        <v>736</v>
      </c>
      <c r="AF230" s="301">
        <f>AE230-AD230</f>
        <v>-28</v>
      </c>
      <c r="AG230" s="302">
        <f>IF(AI230="SI",0,J230)</f>
        <v>185</v>
      </c>
      <c r="AH230" s="303">
        <f>AG230*AF230</f>
        <v>-5180</v>
      </c>
      <c r="AI230" s="304" t="s">
        <v>127</v>
      </c>
    </row>
    <row r="231" spans="1:35" ht="36">
      <c r="A231" s="108">
        <v>2021</v>
      </c>
      <c r="B231" s="108">
        <v>680</v>
      </c>
      <c r="C231" s="109" t="s">
        <v>735</v>
      </c>
      <c r="D231" s="297" t="s">
        <v>852</v>
      </c>
      <c r="E231" s="109" t="s">
        <v>689</v>
      </c>
      <c r="F231" s="305" t="s">
        <v>853</v>
      </c>
      <c r="G231" s="112">
        <v>1298.08</v>
      </c>
      <c r="H231" s="112">
        <v>234.08</v>
      </c>
      <c r="I231" s="107" t="s">
        <v>118</v>
      </c>
      <c r="J231" s="112">
        <f>IF(I231="SI",G231-H231,G231)</f>
        <v>1064</v>
      </c>
      <c r="K231" s="299" t="s">
        <v>854</v>
      </c>
      <c r="L231" s="108">
        <v>2021</v>
      </c>
      <c r="M231" s="108">
        <v>7206</v>
      </c>
      <c r="N231" s="109" t="s">
        <v>735</v>
      </c>
      <c r="O231" s="111" t="s">
        <v>302</v>
      </c>
      <c r="P231" s="109" t="s">
        <v>303</v>
      </c>
      <c r="Q231" s="109" t="s">
        <v>304</v>
      </c>
      <c r="R231" s="108">
        <v>6</v>
      </c>
      <c r="S231" s="111" t="s">
        <v>136</v>
      </c>
      <c r="T231" s="108">
        <v>1010203</v>
      </c>
      <c r="U231" s="108">
        <v>140</v>
      </c>
      <c r="V231" s="108">
        <v>25</v>
      </c>
      <c r="W231" s="108">
        <v>1</v>
      </c>
      <c r="X231" s="113">
        <v>2021</v>
      </c>
      <c r="Y231" s="113">
        <v>17</v>
      </c>
      <c r="Z231" s="113">
        <v>0</v>
      </c>
      <c r="AA231" s="114" t="s">
        <v>735</v>
      </c>
      <c r="AB231" s="108">
        <v>1220</v>
      </c>
      <c r="AC231" s="109" t="s">
        <v>735</v>
      </c>
      <c r="AD231" s="300" t="s">
        <v>848</v>
      </c>
      <c r="AE231" s="300" t="s">
        <v>736</v>
      </c>
      <c r="AF231" s="301">
        <f>AE231-AD231</f>
        <v>-28</v>
      </c>
      <c r="AG231" s="302">
        <f>IF(AI231="SI",0,J231)</f>
        <v>1064</v>
      </c>
      <c r="AH231" s="303">
        <f>AG231*AF231</f>
        <v>-29792</v>
      </c>
      <c r="AI231" s="304" t="s">
        <v>127</v>
      </c>
    </row>
    <row r="232" spans="1:35" ht="15">
      <c r="A232" s="108"/>
      <c r="B232" s="108"/>
      <c r="C232" s="109"/>
      <c r="D232" s="297"/>
      <c r="E232" s="109"/>
      <c r="F232" s="305"/>
      <c r="G232" s="112"/>
      <c r="H232" s="112"/>
      <c r="I232" s="107"/>
      <c r="J232" s="112"/>
      <c r="K232" s="299"/>
      <c r="L232" s="108"/>
      <c r="M232" s="108"/>
      <c r="N232" s="109"/>
      <c r="O232" s="111"/>
      <c r="P232" s="109"/>
      <c r="Q232" s="109"/>
      <c r="R232" s="108"/>
      <c r="S232" s="111"/>
      <c r="T232" s="108"/>
      <c r="U232" s="108"/>
      <c r="V232" s="108"/>
      <c r="W232" s="108"/>
      <c r="X232" s="113"/>
      <c r="Y232" s="113"/>
      <c r="Z232" s="113"/>
      <c r="AA232" s="114"/>
      <c r="AB232" s="108"/>
      <c r="AC232" s="109"/>
      <c r="AD232" s="306"/>
      <c r="AE232" s="306"/>
      <c r="AF232" s="307"/>
      <c r="AG232" s="308"/>
      <c r="AH232" s="308"/>
      <c r="AI232" s="309"/>
    </row>
    <row r="233" spans="1:35" ht="15">
      <c r="A233" s="108"/>
      <c r="B233" s="108"/>
      <c r="C233" s="109"/>
      <c r="D233" s="297"/>
      <c r="E233" s="109"/>
      <c r="F233" s="305"/>
      <c r="G233" s="112"/>
      <c r="H233" s="112"/>
      <c r="I233" s="107"/>
      <c r="J233" s="112"/>
      <c r="K233" s="299"/>
      <c r="L233" s="108"/>
      <c r="M233" s="108"/>
      <c r="N233" s="109"/>
      <c r="O233" s="111"/>
      <c r="P233" s="109"/>
      <c r="Q233" s="109"/>
      <c r="R233" s="108"/>
      <c r="S233" s="111"/>
      <c r="T233" s="108"/>
      <c r="U233" s="108"/>
      <c r="V233" s="108"/>
      <c r="W233" s="108"/>
      <c r="X233" s="113"/>
      <c r="Y233" s="113"/>
      <c r="Z233" s="113"/>
      <c r="AA233" s="114"/>
      <c r="AB233" s="108"/>
      <c r="AC233" s="109"/>
      <c r="AD233" s="306"/>
      <c r="AE233" s="306"/>
      <c r="AF233" s="310" t="s">
        <v>855</v>
      </c>
      <c r="AG233" s="311">
        <f>SUM(AG8:AG231)</f>
        <v>198793.28999999995</v>
      </c>
      <c r="AH233" s="311">
        <f>SUM(AH8:AH231)</f>
        <v>-1564550.0700000003</v>
      </c>
      <c r="AI233" s="309"/>
    </row>
    <row r="234" spans="1:35" ht="15">
      <c r="A234" s="108"/>
      <c r="B234" s="108"/>
      <c r="C234" s="109"/>
      <c r="D234" s="297"/>
      <c r="E234" s="109"/>
      <c r="F234" s="305"/>
      <c r="G234" s="112"/>
      <c r="H234" s="112"/>
      <c r="I234" s="107"/>
      <c r="J234" s="112"/>
      <c r="K234" s="299"/>
      <c r="L234" s="108"/>
      <c r="M234" s="108"/>
      <c r="N234" s="109"/>
      <c r="O234" s="111"/>
      <c r="P234" s="109"/>
      <c r="Q234" s="109"/>
      <c r="R234" s="108"/>
      <c r="S234" s="111"/>
      <c r="T234" s="108"/>
      <c r="U234" s="108"/>
      <c r="V234" s="108"/>
      <c r="W234" s="108"/>
      <c r="X234" s="113"/>
      <c r="Y234" s="113"/>
      <c r="Z234" s="113"/>
      <c r="AA234" s="114"/>
      <c r="AB234" s="108"/>
      <c r="AC234" s="109"/>
      <c r="AD234" s="306"/>
      <c r="AE234" s="306"/>
      <c r="AF234" s="310" t="s">
        <v>856</v>
      </c>
      <c r="AG234" s="311"/>
      <c r="AH234" s="311">
        <f>IF(AG233&lt;&gt;0,AH233/AG233,0)</f>
        <v>-7.870235811279147</v>
      </c>
      <c r="AI234" s="309"/>
    </row>
    <row r="235" spans="3:34" ht="15">
      <c r="C235" s="107"/>
      <c r="D235" s="107"/>
      <c r="E235" s="107"/>
      <c r="F235" s="107"/>
      <c r="G235" s="107"/>
      <c r="H235" s="107"/>
      <c r="I235" s="107"/>
      <c r="J235" s="107"/>
      <c r="N235" s="107"/>
      <c r="O235" s="107"/>
      <c r="P235" s="107"/>
      <c r="Q235" s="107"/>
      <c r="S235" s="107"/>
      <c r="AC235" s="107"/>
      <c r="AD235" s="107"/>
      <c r="AE235" s="107"/>
      <c r="AG235" s="118"/>
      <c r="AH235" s="118"/>
    </row>
    <row r="236" spans="3:34" ht="15">
      <c r="C236" s="107"/>
      <c r="D236" s="107"/>
      <c r="E236" s="107"/>
      <c r="F236" s="107"/>
      <c r="G236" s="107"/>
      <c r="H236" s="107"/>
      <c r="I236" s="107"/>
      <c r="J236" s="107"/>
      <c r="N236" s="107"/>
      <c r="O236" s="107"/>
      <c r="P236" s="107"/>
      <c r="Q236" s="107"/>
      <c r="S236" s="107"/>
      <c r="AC236" s="107"/>
      <c r="AD236" s="107"/>
      <c r="AE236" s="107"/>
      <c r="AF236" s="107"/>
      <c r="AG236" s="107"/>
      <c r="AH236" s="118"/>
    </row>
    <row r="237" spans="3:34" ht="15">
      <c r="C237" s="107"/>
      <c r="D237" s="107"/>
      <c r="E237" s="107"/>
      <c r="F237" s="107"/>
      <c r="G237" s="107"/>
      <c r="H237" s="107"/>
      <c r="I237" s="107"/>
      <c r="J237" s="107"/>
      <c r="N237" s="107"/>
      <c r="O237" s="107"/>
      <c r="P237" s="107"/>
      <c r="Q237" s="107"/>
      <c r="S237" s="107"/>
      <c r="AC237" s="107"/>
      <c r="AD237" s="107"/>
      <c r="AE237" s="107"/>
      <c r="AF237" s="107"/>
      <c r="AG237" s="107"/>
      <c r="AH237" s="118"/>
    </row>
    <row r="238" spans="3:34" ht="15">
      <c r="C238" s="107"/>
      <c r="D238" s="107"/>
      <c r="E238" s="107"/>
      <c r="F238" s="107"/>
      <c r="G238" s="107"/>
      <c r="H238" s="107"/>
      <c r="I238" s="107"/>
      <c r="J238" s="107"/>
      <c r="N238" s="107"/>
      <c r="O238" s="107"/>
      <c r="P238" s="107"/>
      <c r="Q238" s="107"/>
      <c r="S238" s="107"/>
      <c r="AC238" s="107"/>
      <c r="AD238" s="107"/>
      <c r="AE238" s="107"/>
      <c r="AF238" s="107"/>
      <c r="AG238" s="107"/>
      <c r="AH238" s="118"/>
    </row>
    <row r="239" spans="3:34" ht="15">
      <c r="C239" s="107"/>
      <c r="D239" s="107"/>
      <c r="E239" s="107"/>
      <c r="F239" s="107"/>
      <c r="G239" s="107"/>
      <c r="H239" s="107"/>
      <c r="I239" s="107"/>
      <c r="J239" s="107"/>
      <c r="N239" s="107"/>
      <c r="O239" s="107"/>
      <c r="P239" s="107"/>
      <c r="Q239" s="107"/>
      <c r="S239" s="107"/>
      <c r="AC239" s="107"/>
      <c r="AD239" s="107"/>
      <c r="AE239" s="107"/>
      <c r="AF239" s="107"/>
      <c r="AG239" s="107"/>
      <c r="AH239" s="118"/>
    </row>
    <row r="240" spans="3:34" ht="15">
      <c r="C240" s="107"/>
      <c r="D240" s="107"/>
      <c r="E240" s="107"/>
      <c r="F240" s="107"/>
      <c r="G240" s="107"/>
      <c r="H240" s="107"/>
      <c r="I240" s="107"/>
      <c r="J240" s="107"/>
      <c r="N240" s="107"/>
      <c r="O240" s="107"/>
      <c r="P240" s="107"/>
      <c r="Q240" s="107"/>
      <c r="S240" s="107"/>
      <c r="AC240" s="107"/>
      <c r="AD240" s="107"/>
      <c r="AE240" s="107"/>
      <c r="AF240" s="107"/>
      <c r="AG240" s="107"/>
      <c r="AH240" s="118"/>
    </row>
    <row r="241" spans="3:34" ht="15">
      <c r="C241" s="107"/>
      <c r="D241" s="107"/>
      <c r="E241" s="107"/>
      <c r="F241" s="107"/>
      <c r="G241" s="107"/>
      <c r="H241" s="107"/>
      <c r="I241" s="107"/>
      <c r="J241" s="107"/>
      <c r="N241" s="107"/>
      <c r="O241" s="107"/>
      <c r="P241" s="107"/>
      <c r="Q241" s="107"/>
      <c r="S241" s="107"/>
      <c r="AC241" s="107"/>
      <c r="AD241" s="107"/>
      <c r="AE241" s="107"/>
      <c r="AF241" s="107"/>
      <c r="AG241" s="107"/>
      <c r="AH241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:AI234 I7:I23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zoomScalePageLayoutView="0" workbookViewId="0" topLeftCell="A43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857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963</v>
      </c>
      <c r="B8" s="75" t="s">
        <v>126</v>
      </c>
      <c r="C8" s="76" t="s">
        <v>858</v>
      </c>
      <c r="D8" s="77" t="s">
        <v>859</v>
      </c>
      <c r="E8" s="78"/>
      <c r="F8" s="77"/>
      <c r="G8" s="313" t="s">
        <v>153</v>
      </c>
      <c r="H8" s="75"/>
      <c r="I8" s="77"/>
      <c r="J8" s="79">
        <v>1.96</v>
      </c>
      <c r="K8" s="314"/>
      <c r="L8" s="315" t="s">
        <v>126</v>
      </c>
      <c r="M8" s="316">
        <f>IF(K8&lt;&gt;"",L8-K8,0)</f>
        <v>0</v>
      </c>
      <c r="N8" s="317">
        <v>1.96</v>
      </c>
      <c r="O8" s="318">
        <f>IF(K8&lt;&gt;"",N8*M8,0)</f>
        <v>0</v>
      </c>
      <c r="P8">
        <f>IF(K8&lt;&gt;"",N8,0)</f>
        <v>0</v>
      </c>
    </row>
    <row r="9" spans="1:16" ht="12.75">
      <c r="A9" s="312">
        <v>964</v>
      </c>
      <c r="B9" s="75" t="s">
        <v>126</v>
      </c>
      <c r="C9" s="76" t="s">
        <v>858</v>
      </c>
      <c r="D9" s="77" t="s">
        <v>860</v>
      </c>
      <c r="E9" s="78"/>
      <c r="F9" s="77"/>
      <c r="G9" s="313" t="s">
        <v>153</v>
      </c>
      <c r="H9" s="75"/>
      <c r="I9" s="77"/>
      <c r="J9" s="79">
        <v>8.07</v>
      </c>
      <c r="K9" s="314"/>
      <c r="L9" s="315" t="s">
        <v>126</v>
      </c>
      <c r="M9" s="316">
        <f>IF(K9&lt;&gt;"",L9-K9,0)</f>
        <v>0</v>
      </c>
      <c r="N9" s="317">
        <v>8.07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965</v>
      </c>
      <c r="B10" s="75" t="s">
        <v>174</v>
      </c>
      <c r="C10" s="76" t="s">
        <v>861</v>
      </c>
      <c r="D10" s="77" t="s">
        <v>862</v>
      </c>
      <c r="E10" s="78"/>
      <c r="F10" s="77"/>
      <c r="G10" s="313" t="s">
        <v>863</v>
      </c>
      <c r="H10" s="75"/>
      <c r="I10" s="77"/>
      <c r="J10" s="79">
        <v>2030</v>
      </c>
      <c r="K10" s="314"/>
      <c r="L10" s="315" t="s">
        <v>174</v>
      </c>
      <c r="M10" s="316">
        <f>IF(K10&lt;&gt;"",L10-K10,0)</f>
        <v>0</v>
      </c>
      <c r="N10" s="317">
        <v>2030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967</v>
      </c>
      <c r="B11" s="75" t="s">
        <v>864</v>
      </c>
      <c r="C11" s="76" t="s">
        <v>865</v>
      </c>
      <c r="D11" s="77" t="s">
        <v>866</v>
      </c>
      <c r="E11" s="78"/>
      <c r="F11" s="77"/>
      <c r="G11" s="313" t="s">
        <v>867</v>
      </c>
      <c r="H11" s="75"/>
      <c r="I11" s="77"/>
      <c r="J11" s="79">
        <v>2500</v>
      </c>
      <c r="K11" s="314"/>
      <c r="L11" s="315" t="s">
        <v>864</v>
      </c>
      <c r="M11" s="316">
        <f>IF(K11&lt;&gt;"",L11-K11,0)</f>
        <v>0</v>
      </c>
      <c r="N11" s="317">
        <v>2500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969</v>
      </c>
      <c r="B12" s="75" t="s">
        <v>362</v>
      </c>
      <c r="C12" s="76" t="s">
        <v>868</v>
      </c>
      <c r="D12" s="77" t="s">
        <v>869</v>
      </c>
      <c r="E12" s="78"/>
      <c r="F12" s="77"/>
      <c r="G12" s="313" t="s">
        <v>153</v>
      </c>
      <c r="H12" s="75"/>
      <c r="I12" s="77"/>
      <c r="J12" s="79">
        <v>245</v>
      </c>
      <c r="K12" s="314"/>
      <c r="L12" s="315" t="s">
        <v>362</v>
      </c>
      <c r="M12" s="316">
        <f>IF(K12&lt;&gt;"",L12-K12,0)</f>
        <v>0</v>
      </c>
      <c r="N12" s="317">
        <v>245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971</v>
      </c>
      <c r="B13" s="75" t="s">
        <v>362</v>
      </c>
      <c r="C13" s="76" t="s">
        <v>870</v>
      </c>
      <c r="D13" s="77" t="s">
        <v>871</v>
      </c>
      <c r="E13" s="78"/>
      <c r="F13" s="77"/>
      <c r="G13" s="313" t="s">
        <v>153</v>
      </c>
      <c r="H13" s="75"/>
      <c r="I13" s="77"/>
      <c r="J13" s="79">
        <v>152</v>
      </c>
      <c r="K13" s="314"/>
      <c r="L13" s="315" t="s">
        <v>362</v>
      </c>
      <c r="M13" s="316">
        <f>IF(K13&lt;&gt;"",L13-K13,0)</f>
        <v>0</v>
      </c>
      <c r="N13" s="317">
        <v>152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973</v>
      </c>
      <c r="B14" s="75" t="s">
        <v>362</v>
      </c>
      <c r="C14" s="76" t="s">
        <v>872</v>
      </c>
      <c r="D14" s="77" t="s">
        <v>873</v>
      </c>
      <c r="E14" s="78"/>
      <c r="F14" s="77"/>
      <c r="G14" s="313" t="s">
        <v>153</v>
      </c>
      <c r="H14" s="75"/>
      <c r="I14" s="77"/>
      <c r="J14" s="79">
        <v>1160.55</v>
      </c>
      <c r="K14" s="314"/>
      <c r="L14" s="315" t="s">
        <v>362</v>
      </c>
      <c r="M14" s="316">
        <f>IF(K14&lt;&gt;"",L14-K14,0)</f>
        <v>0</v>
      </c>
      <c r="N14" s="317">
        <v>1160.55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987</v>
      </c>
      <c r="B15" s="75" t="s">
        <v>362</v>
      </c>
      <c r="C15" s="76" t="s">
        <v>874</v>
      </c>
      <c r="D15" s="77" t="s">
        <v>875</v>
      </c>
      <c r="E15" s="78"/>
      <c r="F15" s="77"/>
      <c r="G15" s="313" t="s">
        <v>153</v>
      </c>
      <c r="H15" s="75"/>
      <c r="I15" s="77"/>
      <c r="J15" s="79">
        <v>97.61</v>
      </c>
      <c r="K15" s="314"/>
      <c r="L15" s="315" t="s">
        <v>362</v>
      </c>
      <c r="M15" s="316">
        <f>IF(K15&lt;&gt;"",L15-K15,0)</f>
        <v>0</v>
      </c>
      <c r="N15" s="317">
        <v>97.61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988</v>
      </c>
      <c r="B16" s="75" t="s">
        <v>362</v>
      </c>
      <c r="C16" s="76" t="s">
        <v>876</v>
      </c>
      <c r="D16" s="77" t="s">
        <v>877</v>
      </c>
      <c r="E16" s="78"/>
      <c r="F16" s="77"/>
      <c r="G16" s="313" t="s">
        <v>153</v>
      </c>
      <c r="H16" s="75"/>
      <c r="I16" s="77"/>
      <c r="J16" s="79">
        <v>829.69</v>
      </c>
      <c r="K16" s="314"/>
      <c r="L16" s="315" t="s">
        <v>362</v>
      </c>
      <c r="M16" s="316">
        <f>IF(K16&lt;&gt;"",L16-K16,0)</f>
        <v>0</v>
      </c>
      <c r="N16" s="317">
        <v>829.69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989</v>
      </c>
      <c r="B17" s="75" t="s">
        <v>362</v>
      </c>
      <c r="C17" s="76" t="s">
        <v>878</v>
      </c>
      <c r="D17" s="77" t="s">
        <v>879</v>
      </c>
      <c r="E17" s="78"/>
      <c r="F17" s="77"/>
      <c r="G17" s="313" t="s">
        <v>153</v>
      </c>
      <c r="H17" s="75"/>
      <c r="I17" s="77"/>
      <c r="J17" s="79">
        <v>130.14</v>
      </c>
      <c r="K17" s="314"/>
      <c r="L17" s="315" t="s">
        <v>362</v>
      </c>
      <c r="M17" s="316">
        <f>IF(K17&lt;&gt;"",L17-K17,0)</f>
        <v>0</v>
      </c>
      <c r="N17" s="317">
        <v>130.14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997</v>
      </c>
      <c r="B18" s="75" t="s">
        <v>334</v>
      </c>
      <c r="C18" s="76" t="s">
        <v>880</v>
      </c>
      <c r="D18" s="77" t="s">
        <v>881</v>
      </c>
      <c r="E18" s="78"/>
      <c r="F18" s="77"/>
      <c r="G18" s="313" t="s">
        <v>882</v>
      </c>
      <c r="H18" s="75"/>
      <c r="I18" s="77"/>
      <c r="J18" s="79">
        <v>3656</v>
      </c>
      <c r="K18" s="314"/>
      <c r="L18" s="315" t="s">
        <v>334</v>
      </c>
      <c r="M18" s="316">
        <f>IF(K18&lt;&gt;"",L18-K18,0)</f>
        <v>0</v>
      </c>
      <c r="N18" s="317">
        <v>3656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998</v>
      </c>
      <c r="B19" s="75" t="s">
        <v>334</v>
      </c>
      <c r="C19" s="76" t="s">
        <v>880</v>
      </c>
      <c r="D19" s="77" t="s">
        <v>883</v>
      </c>
      <c r="E19" s="78"/>
      <c r="F19" s="77"/>
      <c r="G19" s="313" t="s">
        <v>884</v>
      </c>
      <c r="H19" s="75"/>
      <c r="I19" s="77"/>
      <c r="J19" s="79">
        <v>2340</v>
      </c>
      <c r="K19" s="314"/>
      <c r="L19" s="315" t="s">
        <v>334</v>
      </c>
      <c r="M19" s="316">
        <f>IF(K19&lt;&gt;"",L19-K19,0)</f>
        <v>0</v>
      </c>
      <c r="N19" s="317">
        <v>2340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1004</v>
      </c>
      <c r="B20" s="75" t="s">
        <v>465</v>
      </c>
      <c r="C20" s="76" t="s">
        <v>885</v>
      </c>
      <c r="D20" s="77" t="s">
        <v>886</v>
      </c>
      <c r="E20" s="78"/>
      <c r="F20" s="77"/>
      <c r="G20" s="313" t="s">
        <v>153</v>
      </c>
      <c r="H20" s="75"/>
      <c r="I20" s="77"/>
      <c r="J20" s="79">
        <v>120.6</v>
      </c>
      <c r="K20" s="314"/>
      <c r="L20" s="315" t="s">
        <v>465</v>
      </c>
      <c r="M20" s="316">
        <f>IF(K20&lt;&gt;"",L20-K20,0)</f>
        <v>0</v>
      </c>
      <c r="N20" s="317">
        <v>120.6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1032</v>
      </c>
      <c r="B21" s="75" t="s">
        <v>333</v>
      </c>
      <c r="C21" s="76" t="s">
        <v>887</v>
      </c>
      <c r="D21" s="77" t="s">
        <v>888</v>
      </c>
      <c r="E21" s="78"/>
      <c r="F21" s="77"/>
      <c r="G21" s="313" t="s">
        <v>153</v>
      </c>
      <c r="H21" s="75"/>
      <c r="I21" s="77"/>
      <c r="J21" s="79">
        <v>219.5</v>
      </c>
      <c r="K21" s="314"/>
      <c r="L21" s="315" t="s">
        <v>333</v>
      </c>
      <c r="M21" s="316">
        <f>IF(K21&lt;&gt;"",L21-K21,0)</f>
        <v>0</v>
      </c>
      <c r="N21" s="317">
        <v>219.5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1035</v>
      </c>
      <c r="B22" s="75" t="s">
        <v>308</v>
      </c>
      <c r="C22" s="76" t="s">
        <v>858</v>
      </c>
      <c r="D22" s="77" t="s">
        <v>889</v>
      </c>
      <c r="E22" s="78"/>
      <c r="F22" s="77"/>
      <c r="G22" s="313" t="s">
        <v>153</v>
      </c>
      <c r="H22" s="75"/>
      <c r="I22" s="77"/>
      <c r="J22" s="79">
        <v>1.09</v>
      </c>
      <c r="K22" s="314"/>
      <c r="L22" s="315" t="s">
        <v>308</v>
      </c>
      <c r="M22" s="316">
        <f>IF(K22&lt;&gt;"",L22-K22,0)</f>
        <v>0</v>
      </c>
      <c r="N22" s="317">
        <v>1.09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1038</v>
      </c>
      <c r="B23" s="75" t="s">
        <v>344</v>
      </c>
      <c r="C23" s="76" t="s">
        <v>890</v>
      </c>
      <c r="D23" s="77" t="s">
        <v>891</v>
      </c>
      <c r="E23" s="78"/>
      <c r="F23" s="77"/>
      <c r="G23" s="313" t="s">
        <v>153</v>
      </c>
      <c r="H23" s="75"/>
      <c r="I23" s="77"/>
      <c r="J23" s="79">
        <v>1205.06</v>
      </c>
      <c r="K23" s="314"/>
      <c r="L23" s="315" t="s">
        <v>344</v>
      </c>
      <c r="M23" s="316">
        <f>IF(K23&lt;&gt;"",L23-K23,0)</f>
        <v>0</v>
      </c>
      <c r="N23" s="317">
        <v>1205.06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1040</v>
      </c>
      <c r="B24" s="75" t="s">
        <v>379</v>
      </c>
      <c r="C24" s="76" t="s">
        <v>892</v>
      </c>
      <c r="D24" s="77" t="s">
        <v>893</v>
      </c>
      <c r="E24" s="78"/>
      <c r="F24" s="77"/>
      <c r="G24" s="313" t="s">
        <v>153</v>
      </c>
      <c r="H24" s="75"/>
      <c r="I24" s="77"/>
      <c r="J24" s="79">
        <v>1550.55</v>
      </c>
      <c r="K24" s="314"/>
      <c r="L24" s="315" t="s">
        <v>379</v>
      </c>
      <c r="M24" s="316">
        <f>IF(K24&lt;&gt;"",L24-K24,0)</f>
        <v>0</v>
      </c>
      <c r="N24" s="317">
        <v>1550.55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1056</v>
      </c>
      <c r="B25" s="75" t="s">
        <v>338</v>
      </c>
      <c r="C25" s="76" t="s">
        <v>874</v>
      </c>
      <c r="D25" s="77" t="s">
        <v>875</v>
      </c>
      <c r="E25" s="78"/>
      <c r="F25" s="77"/>
      <c r="G25" s="313" t="s">
        <v>153</v>
      </c>
      <c r="H25" s="75"/>
      <c r="I25" s="77"/>
      <c r="J25" s="79">
        <v>97.61</v>
      </c>
      <c r="K25" s="314"/>
      <c r="L25" s="315" t="s">
        <v>338</v>
      </c>
      <c r="M25" s="316">
        <f>IF(K25&lt;&gt;"",L25-K25,0)</f>
        <v>0</v>
      </c>
      <c r="N25" s="317">
        <v>97.61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1057</v>
      </c>
      <c r="B26" s="75" t="s">
        <v>338</v>
      </c>
      <c r="C26" s="76" t="s">
        <v>876</v>
      </c>
      <c r="D26" s="77" t="s">
        <v>877</v>
      </c>
      <c r="E26" s="78"/>
      <c r="F26" s="77"/>
      <c r="G26" s="313" t="s">
        <v>153</v>
      </c>
      <c r="H26" s="75"/>
      <c r="I26" s="77"/>
      <c r="J26" s="79">
        <v>829.69</v>
      </c>
      <c r="K26" s="314"/>
      <c r="L26" s="315" t="s">
        <v>338</v>
      </c>
      <c r="M26" s="316">
        <f>IF(K26&lt;&gt;"",L26-K26,0)</f>
        <v>0</v>
      </c>
      <c r="N26" s="317">
        <v>829.69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1058</v>
      </c>
      <c r="B27" s="75" t="s">
        <v>338</v>
      </c>
      <c r="C27" s="76" t="s">
        <v>878</v>
      </c>
      <c r="D27" s="77" t="s">
        <v>879</v>
      </c>
      <c r="E27" s="78"/>
      <c r="F27" s="77"/>
      <c r="G27" s="313" t="s">
        <v>153</v>
      </c>
      <c r="H27" s="75"/>
      <c r="I27" s="77"/>
      <c r="J27" s="79">
        <v>130.14</v>
      </c>
      <c r="K27" s="314"/>
      <c r="L27" s="315" t="s">
        <v>338</v>
      </c>
      <c r="M27" s="316">
        <f>IF(K27&lt;&gt;"",L27-K27,0)</f>
        <v>0</v>
      </c>
      <c r="N27" s="317">
        <v>130.14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1064</v>
      </c>
      <c r="B28" s="75" t="s">
        <v>370</v>
      </c>
      <c r="C28" s="76" t="s">
        <v>894</v>
      </c>
      <c r="D28" s="77" t="s">
        <v>895</v>
      </c>
      <c r="E28" s="78"/>
      <c r="F28" s="77"/>
      <c r="G28" s="313" t="s">
        <v>153</v>
      </c>
      <c r="H28" s="75"/>
      <c r="I28" s="77"/>
      <c r="J28" s="79">
        <v>372</v>
      </c>
      <c r="K28" s="314"/>
      <c r="L28" s="315" t="s">
        <v>370</v>
      </c>
      <c r="M28" s="316">
        <f>IF(K28&lt;&gt;"",L28-K28,0)</f>
        <v>0</v>
      </c>
      <c r="N28" s="317">
        <v>372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1083</v>
      </c>
      <c r="B29" s="75" t="s">
        <v>691</v>
      </c>
      <c r="C29" s="76" t="s">
        <v>885</v>
      </c>
      <c r="D29" s="77" t="s">
        <v>896</v>
      </c>
      <c r="E29" s="78"/>
      <c r="F29" s="77"/>
      <c r="G29" s="313" t="s">
        <v>153</v>
      </c>
      <c r="H29" s="75"/>
      <c r="I29" s="77"/>
      <c r="J29" s="79">
        <v>382.2</v>
      </c>
      <c r="K29" s="314"/>
      <c r="L29" s="315" t="s">
        <v>691</v>
      </c>
      <c r="M29" s="316">
        <f>IF(K29&lt;&gt;"",L29-K29,0)</f>
        <v>0</v>
      </c>
      <c r="N29" s="317">
        <v>382.2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1085</v>
      </c>
      <c r="B30" s="75" t="s">
        <v>673</v>
      </c>
      <c r="C30" s="76" t="s">
        <v>858</v>
      </c>
      <c r="D30" s="77" t="s">
        <v>897</v>
      </c>
      <c r="E30" s="78"/>
      <c r="F30" s="77"/>
      <c r="G30" s="313" t="s">
        <v>153</v>
      </c>
      <c r="H30" s="75"/>
      <c r="I30" s="77"/>
      <c r="J30" s="79">
        <v>1.03</v>
      </c>
      <c r="K30" s="314"/>
      <c r="L30" s="315" t="s">
        <v>673</v>
      </c>
      <c r="M30" s="316">
        <f>IF(K30&lt;&gt;"",L30-K30,0)</f>
        <v>0</v>
      </c>
      <c r="N30" s="317">
        <v>1.03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1108</v>
      </c>
      <c r="B31" s="75" t="s">
        <v>388</v>
      </c>
      <c r="C31" s="76" t="s">
        <v>898</v>
      </c>
      <c r="D31" s="77" t="s">
        <v>899</v>
      </c>
      <c r="E31" s="78"/>
      <c r="F31" s="77"/>
      <c r="G31" s="313" t="s">
        <v>153</v>
      </c>
      <c r="H31" s="75"/>
      <c r="I31" s="77"/>
      <c r="J31" s="79">
        <v>78.76</v>
      </c>
      <c r="K31" s="314"/>
      <c r="L31" s="315" t="s">
        <v>388</v>
      </c>
      <c r="M31" s="316">
        <f>IF(K31&lt;&gt;"",L31-K31,0)</f>
        <v>0</v>
      </c>
      <c r="N31" s="317">
        <v>78.76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1109</v>
      </c>
      <c r="B32" s="75" t="s">
        <v>388</v>
      </c>
      <c r="C32" s="76" t="s">
        <v>898</v>
      </c>
      <c r="D32" s="77" t="s">
        <v>900</v>
      </c>
      <c r="E32" s="78"/>
      <c r="F32" s="77"/>
      <c r="G32" s="313" t="s">
        <v>153</v>
      </c>
      <c r="H32" s="75"/>
      <c r="I32" s="77"/>
      <c r="J32" s="79">
        <v>66.58</v>
      </c>
      <c r="K32" s="314"/>
      <c r="L32" s="315" t="s">
        <v>388</v>
      </c>
      <c r="M32" s="316">
        <f>IF(K32&lt;&gt;"",L32-K32,0)</f>
        <v>0</v>
      </c>
      <c r="N32" s="317">
        <v>66.58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1178</v>
      </c>
      <c r="B33" s="75" t="s">
        <v>501</v>
      </c>
      <c r="C33" s="76" t="s">
        <v>874</v>
      </c>
      <c r="D33" s="77" t="s">
        <v>875</v>
      </c>
      <c r="E33" s="78"/>
      <c r="F33" s="77"/>
      <c r="G33" s="313" t="s">
        <v>153</v>
      </c>
      <c r="H33" s="75"/>
      <c r="I33" s="77"/>
      <c r="J33" s="79">
        <v>97.61</v>
      </c>
      <c r="K33" s="314"/>
      <c r="L33" s="315" t="s">
        <v>501</v>
      </c>
      <c r="M33" s="316">
        <f>IF(K33&lt;&gt;"",L33-K33,0)</f>
        <v>0</v>
      </c>
      <c r="N33" s="317">
        <v>97.61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1179</v>
      </c>
      <c r="B34" s="75" t="s">
        <v>501</v>
      </c>
      <c r="C34" s="76" t="s">
        <v>876</v>
      </c>
      <c r="D34" s="77" t="s">
        <v>877</v>
      </c>
      <c r="E34" s="78"/>
      <c r="F34" s="77"/>
      <c r="G34" s="313" t="s">
        <v>153</v>
      </c>
      <c r="H34" s="75"/>
      <c r="I34" s="77"/>
      <c r="J34" s="79">
        <v>829.69</v>
      </c>
      <c r="K34" s="314"/>
      <c r="L34" s="315" t="s">
        <v>501</v>
      </c>
      <c r="M34" s="316">
        <f>IF(K34&lt;&gt;"",L34-K34,0)</f>
        <v>0</v>
      </c>
      <c r="N34" s="317">
        <v>829.69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1180</v>
      </c>
      <c r="B35" s="75" t="s">
        <v>501</v>
      </c>
      <c r="C35" s="76" t="s">
        <v>878</v>
      </c>
      <c r="D35" s="77" t="s">
        <v>879</v>
      </c>
      <c r="E35" s="78"/>
      <c r="F35" s="77"/>
      <c r="G35" s="313" t="s">
        <v>153</v>
      </c>
      <c r="H35" s="75"/>
      <c r="I35" s="77"/>
      <c r="J35" s="79">
        <v>130.14</v>
      </c>
      <c r="K35" s="314"/>
      <c r="L35" s="315" t="s">
        <v>501</v>
      </c>
      <c r="M35" s="316">
        <f>IF(K35&lt;&gt;"",L35-K35,0)</f>
        <v>0</v>
      </c>
      <c r="N35" s="317">
        <v>130.14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1183</v>
      </c>
      <c r="B36" s="75" t="s">
        <v>519</v>
      </c>
      <c r="C36" s="76" t="s">
        <v>901</v>
      </c>
      <c r="D36" s="77" t="s">
        <v>902</v>
      </c>
      <c r="E36" s="78"/>
      <c r="F36" s="77"/>
      <c r="G36" s="313" t="s">
        <v>153</v>
      </c>
      <c r="H36" s="75"/>
      <c r="I36" s="77"/>
      <c r="J36" s="79">
        <v>640</v>
      </c>
      <c r="K36" s="314"/>
      <c r="L36" s="315" t="s">
        <v>519</v>
      </c>
      <c r="M36" s="316">
        <f>IF(K36&lt;&gt;"",L36-K36,0)</f>
        <v>0</v>
      </c>
      <c r="N36" s="317">
        <v>640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1198</v>
      </c>
      <c r="B37" s="75" t="s">
        <v>903</v>
      </c>
      <c r="C37" s="76" t="s">
        <v>904</v>
      </c>
      <c r="D37" s="77" t="s">
        <v>905</v>
      </c>
      <c r="E37" s="78"/>
      <c r="F37" s="77"/>
      <c r="G37" s="313" t="s">
        <v>153</v>
      </c>
      <c r="H37" s="75"/>
      <c r="I37" s="77"/>
      <c r="J37" s="79">
        <v>3274.5</v>
      </c>
      <c r="K37" s="314"/>
      <c r="L37" s="315" t="s">
        <v>903</v>
      </c>
      <c r="M37" s="316">
        <f>IF(K37&lt;&gt;"",L37-K37,0)</f>
        <v>0</v>
      </c>
      <c r="N37" s="317">
        <v>3274.5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1199</v>
      </c>
      <c r="B38" s="75" t="s">
        <v>903</v>
      </c>
      <c r="C38" s="76" t="s">
        <v>906</v>
      </c>
      <c r="D38" s="77" t="s">
        <v>907</v>
      </c>
      <c r="E38" s="78"/>
      <c r="F38" s="77"/>
      <c r="G38" s="313" t="s">
        <v>153</v>
      </c>
      <c r="H38" s="75"/>
      <c r="I38" s="77"/>
      <c r="J38" s="79">
        <v>270</v>
      </c>
      <c r="K38" s="314"/>
      <c r="L38" s="315" t="s">
        <v>903</v>
      </c>
      <c r="M38" s="316">
        <f>IF(K38&lt;&gt;"",L38-K38,0)</f>
        <v>0</v>
      </c>
      <c r="N38" s="317">
        <v>270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1233</v>
      </c>
      <c r="B39" s="75" t="s">
        <v>735</v>
      </c>
      <c r="C39" s="76" t="s">
        <v>901</v>
      </c>
      <c r="D39" s="77" t="s">
        <v>908</v>
      </c>
      <c r="E39" s="78"/>
      <c r="F39" s="77"/>
      <c r="G39" s="313" t="s">
        <v>153</v>
      </c>
      <c r="H39" s="75"/>
      <c r="I39" s="77"/>
      <c r="J39" s="79">
        <v>146</v>
      </c>
      <c r="K39" s="314"/>
      <c r="L39" s="315" t="s">
        <v>735</v>
      </c>
      <c r="M39" s="316">
        <f>IF(K39&lt;&gt;"",L39-K39,0)</f>
        <v>0</v>
      </c>
      <c r="N39" s="317">
        <v>146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1234</v>
      </c>
      <c r="B40" s="75" t="s">
        <v>735</v>
      </c>
      <c r="C40" s="76" t="s">
        <v>901</v>
      </c>
      <c r="D40" s="77" t="s">
        <v>908</v>
      </c>
      <c r="E40" s="78"/>
      <c r="F40" s="77"/>
      <c r="G40" s="313" t="s">
        <v>153</v>
      </c>
      <c r="H40" s="75"/>
      <c r="I40" s="77"/>
      <c r="J40" s="79">
        <v>13</v>
      </c>
      <c r="K40" s="314"/>
      <c r="L40" s="315" t="s">
        <v>735</v>
      </c>
      <c r="M40" s="316">
        <f>IF(K40&lt;&gt;"",L40-K40,0)</f>
        <v>0</v>
      </c>
      <c r="N40" s="317">
        <v>13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1235</v>
      </c>
      <c r="B41" s="75" t="s">
        <v>735</v>
      </c>
      <c r="C41" s="76" t="s">
        <v>901</v>
      </c>
      <c r="D41" s="77" t="s">
        <v>908</v>
      </c>
      <c r="E41" s="78"/>
      <c r="F41" s="77"/>
      <c r="G41" s="313" t="s">
        <v>153</v>
      </c>
      <c r="H41" s="75"/>
      <c r="I41" s="77"/>
      <c r="J41" s="79">
        <v>50.8</v>
      </c>
      <c r="K41" s="314"/>
      <c r="L41" s="315" t="s">
        <v>735</v>
      </c>
      <c r="M41" s="316">
        <f>IF(K41&lt;&gt;"",L41-K41,0)</f>
        <v>0</v>
      </c>
      <c r="N41" s="317">
        <v>50.8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1236</v>
      </c>
      <c r="B42" s="75" t="s">
        <v>735</v>
      </c>
      <c r="C42" s="76" t="s">
        <v>901</v>
      </c>
      <c r="D42" s="77" t="s">
        <v>908</v>
      </c>
      <c r="E42" s="78"/>
      <c r="F42" s="77"/>
      <c r="G42" s="313" t="s">
        <v>153</v>
      </c>
      <c r="H42" s="75"/>
      <c r="I42" s="77"/>
      <c r="J42" s="79">
        <v>36.7</v>
      </c>
      <c r="K42" s="314"/>
      <c r="L42" s="315" t="s">
        <v>735</v>
      </c>
      <c r="M42" s="316">
        <f>IF(K42&lt;&gt;"",L42-K42,0)</f>
        <v>0</v>
      </c>
      <c r="N42" s="317">
        <v>36.7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1237</v>
      </c>
      <c r="B43" s="75" t="s">
        <v>735</v>
      </c>
      <c r="C43" s="76" t="s">
        <v>901</v>
      </c>
      <c r="D43" s="77" t="s">
        <v>908</v>
      </c>
      <c r="E43" s="78"/>
      <c r="F43" s="77"/>
      <c r="G43" s="313" t="s">
        <v>153</v>
      </c>
      <c r="H43" s="75"/>
      <c r="I43" s="77"/>
      <c r="J43" s="79">
        <v>13</v>
      </c>
      <c r="K43" s="314"/>
      <c r="L43" s="315" t="s">
        <v>735</v>
      </c>
      <c r="M43" s="316">
        <f>IF(K43&lt;&gt;"",L43-K43,0)</f>
        <v>0</v>
      </c>
      <c r="N43" s="317">
        <v>13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1238</v>
      </c>
      <c r="B44" s="75" t="s">
        <v>735</v>
      </c>
      <c r="C44" s="76" t="s">
        <v>901</v>
      </c>
      <c r="D44" s="77" t="s">
        <v>908</v>
      </c>
      <c r="E44" s="78"/>
      <c r="F44" s="77"/>
      <c r="G44" s="313" t="s">
        <v>153</v>
      </c>
      <c r="H44" s="75"/>
      <c r="I44" s="77"/>
      <c r="J44" s="79">
        <v>74.3</v>
      </c>
      <c r="K44" s="314"/>
      <c r="L44" s="315" t="s">
        <v>735</v>
      </c>
      <c r="M44" s="316">
        <f>IF(K44&lt;&gt;"",L44-K44,0)</f>
        <v>0</v>
      </c>
      <c r="N44" s="317">
        <v>74.3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1239</v>
      </c>
      <c r="B45" s="75" t="s">
        <v>735</v>
      </c>
      <c r="C45" s="76" t="s">
        <v>901</v>
      </c>
      <c r="D45" s="77" t="s">
        <v>908</v>
      </c>
      <c r="E45" s="78"/>
      <c r="F45" s="77"/>
      <c r="G45" s="313" t="s">
        <v>153</v>
      </c>
      <c r="H45" s="75"/>
      <c r="I45" s="77"/>
      <c r="J45" s="79">
        <v>12</v>
      </c>
      <c r="K45" s="314"/>
      <c r="L45" s="315" t="s">
        <v>735</v>
      </c>
      <c r="M45" s="316">
        <f>IF(K45&lt;&gt;"",L45-K45,0)</f>
        <v>0</v>
      </c>
      <c r="N45" s="317">
        <v>12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1240</v>
      </c>
      <c r="B46" s="75" t="s">
        <v>735</v>
      </c>
      <c r="C46" s="76" t="s">
        <v>901</v>
      </c>
      <c r="D46" s="77" t="s">
        <v>908</v>
      </c>
      <c r="E46" s="78"/>
      <c r="F46" s="77"/>
      <c r="G46" s="313" t="s">
        <v>153</v>
      </c>
      <c r="H46" s="75"/>
      <c r="I46" s="77"/>
      <c r="J46" s="79">
        <v>4</v>
      </c>
      <c r="K46" s="314"/>
      <c r="L46" s="315" t="s">
        <v>735</v>
      </c>
      <c r="M46" s="316">
        <f>IF(K46&lt;&gt;"",L46-K46,0)</f>
        <v>0</v>
      </c>
      <c r="N46" s="317">
        <v>4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1241</v>
      </c>
      <c r="B47" s="75" t="s">
        <v>735</v>
      </c>
      <c r="C47" s="76" t="s">
        <v>901</v>
      </c>
      <c r="D47" s="77" t="s">
        <v>908</v>
      </c>
      <c r="E47" s="78"/>
      <c r="F47" s="77"/>
      <c r="G47" s="313" t="s">
        <v>153</v>
      </c>
      <c r="H47" s="75"/>
      <c r="I47" s="77"/>
      <c r="J47" s="79">
        <v>150</v>
      </c>
      <c r="K47" s="314"/>
      <c r="L47" s="315" t="s">
        <v>735</v>
      </c>
      <c r="M47" s="316">
        <f>IF(K47&lt;&gt;"",L47-K47,0)</f>
        <v>0</v>
      </c>
      <c r="N47" s="317">
        <v>150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1242</v>
      </c>
      <c r="B48" s="75" t="s">
        <v>735</v>
      </c>
      <c r="C48" s="76" t="s">
        <v>901</v>
      </c>
      <c r="D48" s="77" t="s">
        <v>908</v>
      </c>
      <c r="E48" s="78"/>
      <c r="F48" s="77"/>
      <c r="G48" s="313" t="s">
        <v>153</v>
      </c>
      <c r="H48" s="75"/>
      <c r="I48" s="77"/>
      <c r="J48" s="79">
        <v>17.54</v>
      </c>
      <c r="K48" s="314"/>
      <c r="L48" s="315" t="s">
        <v>735</v>
      </c>
      <c r="M48" s="316">
        <f>IF(K48&lt;&gt;"",L48-K48,0)</f>
        <v>0</v>
      </c>
      <c r="N48" s="317">
        <v>17.54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1243</v>
      </c>
      <c r="B49" s="75" t="s">
        <v>735</v>
      </c>
      <c r="C49" s="76" t="s">
        <v>901</v>
      </c>
      <c r="D49" s="77" t="s">
        <v>908</v>
      </c>
      <c r="E49" s="78"/>
      <c r="F49" s="77"/>
      <c r="G49" s="313" t="s">
        <v>153</v>
      </c>
      <c r="H49" s="75"/>
      <c r="I49" s="77"/>
      <c r="J49" s="79">
        <v>28.8</v>
      </c>
      <c r="K49" s="314"/>
      <c r="L49" s="315" t="s">
        <v>735</v>
      </c>
      <c r="M49" s="316">
        <f>IF(K49&lt;&gt;"",L49-K49,0)</f>
        <v>0</v>
      </c>
      <c r="N49" s="317">
        <v>28.8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1244</v>
      </c>
      <c r="B50" s="75" t="s">
        <v>735</v>
      </c>
      <c r="C50" s="76" t="s">
        <v>901</v>
      </c>
      <c r="D50" s="77" t="s">
        <v>908</v>
      </c>
      <c r="E50" s="78"/>
      <c r="F50" s="77"/>
      <c r="G50" s="313" t="s">
        <v>153</v>
      </c>
      <c r="H50" s="75"/>
      <c r="I50" s="77"/>
      <c r="J50" s="79">
        <v>27.84</v>
      </c>
      <c r="K50" s="314"/>
      <c r="L50" s="315" t="s">
        <v>735</v>
      </c>
      <c r="M50" s="316">
        <f>IF(K50&lt;&gt;"",L50-K50,0)</f>
        <v>0</v>
      </c>
      <c r="N50" s="317">
        <v>27.84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1245</v>
      </c>
      <c r="B51" s="75" t="s">
        <v>735</v>
      </c>
      <c r="C51" s="76" t="s">
        <v>901</v>
      </c>
      <c r="D51" s="77" t="s">
        <v>908</v>
      </c>
      <c r="E51" s="78"/>
      <c r="F51" s="77"/>
      <c r="G51" s="313" t="s">
        <v>153</v>
      </c>
      <c r="H51" s="75"/>
      <c r="I51" s="77"/>
      <c r="J51" s="79">
        <v>90</v>
      </c>
      <c r="K51" s="314"/>
      <c r="L51" s="315" t="s">
        <v>735</v>
      </c>
      <c r="M51" s="316">
        <f>IF(K51&lt;&gt;"",L51-K51,0)</f>
        <v>0</v>
      </c>
      <c r="N51" s="317">
        <v>90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1295</v>
      </c>
      <c r="B52" s="75" t="s">
        <v>752</v>
      </c>
      <c r="C52" s="76" t="s">
        <v>909</v>
      </c>
      <c r="D52" s="77" t="s">
        <v>910</v>
      </c>
      <c r="E52" s="78"/>
      <c r="F52" s="77"/>
      <c r="G52" s="313" t="s">
        <v>153</v>
      </c>
      <c r="H52" s="75"/>
      <c r="I52" s="77"/>
      <c r="J52" s="79">
        <v>8</v>
      </c>
      <c r="K52" s="314"/>
      <c r="L52" s="315" t="s">
        <v>752</v>
      </c>
      <c r="M52" s="316">
        <f>IF(K52&lt;&gt;"",L52-K52,0)</f>
        <v>0</v>
      </c>
      <c r="N52" s="317">
        <v>8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1297</v>
      </c>
      <c r="B53" s="75" t="s">
        <v>752</v>
      </c>
      <c r="C53" s="76" t="s">
        <v>858</v>
      </c>
      <c r="D53" s="77" t="s">
        <v>911</v>
      </c>
      <c r="E53" s="78"/>
      <c r="F53" s="77"/>
      <c r="G53" s="313" t="s">
        <v>153</v>
      </c>
      <c r="H53" s="75"/>
      <c r="I53" s="77"/>
      <c r="J53" s="79">
        <v>6</v>
      </c>
      <c r="K53" s="314"/>
      <c r="L53" s="315" t="s">
        <v>752</v>
      </c>
      <c r="M53" s="316">
        <f>IF(K53&lt;&gt;"",L53-K53,0)</f>
        <v>0</v>
      </c>
      <c r="N53" s="317">
        <v>6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1298</v>
      </c>
      <c r="B54" s="75" t="s">
        <v>752</v>
      </c>
      <c r="C54" s="76" t="s">
        <v>858</v>
      </c>
      <c r="D54" s="77" t="s">
        <v>912</v>
      </c>
      <c r="E54" s="78"/>
      <c r="F54" s="77"/>
      <c r="G54" s="313" t="s">
        <v>153</v>
      </c>
      <c r="H54" s="75"/>
      <c r="I54" s="77"/>
      <c r="J54" s="79">
        <v>0.49</v>
      </c>
      <c r="K54" s="314"/>
      <c r="L54" s="315" t="s">
        <v>752</v>
      </c>
      <c r="M54" s="316">
        <f>IF(K54&lt;&gt;"",L54-K54,0)</f>
        <v>0</v>
      </c>
      <c r="N54" s="317">
        <v>0.49</v>
      </c>
      <c r="O54" s="318">
        <f>IF(K54&lt;&gt;"",N54*M54,0)</f>
        <v>0</v>
      </c>
      <c r="P54">
        <f>IF(K54&lt;&gt;"",N54,0)</f>
        <v>0</v>
      </c>
    </row>
    <row r="55" spans="1:15" ht="12.75">
      <c r="A55" s="312"/>
      <c r="B55" s="75"/>
      <c r="C55" s="76"/>
      <c r="D55" s="77"/>
      <c r="E55" s="78"/>
      <c r="F55" s="77"/>
      <c r="G55" s="313"/>
      <c r="H55" s="75"/>
      <c r="I55" s="77"/>
      <c r="J55" s="79"/>
      <c r="K55" s="319"/>
      <c r="L55" s="320"/>
      <c r="M55" s="321"/>
      <c r="N55" s="322"/>
      <c r="O55" s="323"/>
    </row>
    <row r="56" spans="1:15" ht="12.75">
      <c r="A56" s="312"/>
      <c r="B56" s="75"/>
      <c r="C56" s="76"/>
      <c r="D56" s="77"/>
      <c r="E56" s="78"/>
      <c r="F56" s="77"/>
      <c r="G56" s="313"/>
      <c r="H56" s="75"/>
      <c r="I56" s="77"/>
      <c r="J56" s="79"/>
      <c r="K56" s="319"/>
      <c r="L56" s="320"/>
      <c r="M56" s="324" t="s">
        <v>913</v>
      </c>
      <c r="N56" s="325">
        <f>SUM(P8:P54)</f>
        <v>0</v>
      </c>
      <c r="O56" s="326">
        <f>SUM(O8:O54)</f>
        <v>0</v>
      </c>
    </row>
    <row r="57" spans="1:15" ht="12.75">
      <c r="A57" s="312"/>
      <c r="B57" s="75"/>
      <c r="C57" s="76"/>
      <c r="D57" s="77"/>
      <c r="E57" s="78"/>
      <c r="F57" s="77"/>
      <c r="G57" s="313"/>
      <c r="H57" s="75"/>
      <c r="I57" s="77"/>
      <c r="J57" s="79"/>
      <c r="K57" s="319"/>
      <c r="L57" s="320"/>
      <c r="M57" s="324" t="s">
        <v>914</v>
      </c>
      <c r="N57" s="325"/>
      <c r="O57" s="326">
        <f>IF(N56&lt;&gt;0,O56/N56,0)</f>
        <v>0</v>
      </c>
    </row>
    <row r="58" spans="1:15" ht="12.75">
      <c r="A58" s="312"/>
      <c r="B58" s="75"/>
      <c r="C58" s="76"/>
      <c r="D58" s="77"/>
      <c r="E58" s="78"/>
      <c r="F58" s="77"/>
      <c r="G58" s="313"/>
      <c r="H58" s="75"/>
      <c r="I58" s="77"/>
      <c r="J58" s="79"/>
      <c r="K58" s="319"/>
      <c r="L58" s="320"/>
      <c r="M58" s="324"/>
      <c r="N58" s="325"/>
      <c r="O58" s="326"/>
    </row>
    <row r="59" spans="1:15" ht="12.75">
      <c r="A59" s="312"/>
      <c r="B59" s="75"/>
      <c r="C59" s="76"/>
      <c r="D59" s="77"/>
      <c r="E59" s="78"/>
      <c r="F59" s="77"/>
      <c r="G59" s="313"/>
      <c r="H59" s="75"/>
      <c r="I59" s="77"/>
      <c r="J59" s="79"/>
      <c r="K59" s="319"/>
      <c r="L59" s="320"/>
      <c r="M59" s="324" t="s">
        <v>855</v>
      </c>
      <c r="N59" s="325">
        <f>FattureTempi!AG233</f>
        <v>198793.28999999995</v>
      </c>
      <c r="O59" s="326">
        <f>FattureTempi!AH233</f>
        <v>-1564550.0700000003</v>
      </c>
    </row>
    <row r="60" spans="1:15" ht="12.75">
      <c r="A60" s="312"/>
      <c r="B60" s="75"/>
      <c r="C60" s="76"/>
      <c r="D60" s="77"/>
      <c r="E60" s="78"/>
      <c r="F60" s="77"/>
      <c r="G60" s="313"/>
      <c r="H60" s="75"/>
      <c r="I60" s="77"/>
      <c r="J60" s="79"/>
      <c r="K60" s="319"/>
      <c r="L60" s="320"/>
      <c r="M60" s="324" t="s">
        <v>856</v>
      </c>
      <c r="N60" s="325"/>
      <c r="O60" s="326">
        <f>FattureTempi!AH234</f>
        <v>-7.870235811279147</v>
      </c>
    </row>
    <row r="61" spans="1:15" ht="12.75">
      <c r="A61" s="312"/>
      <c r="B61" s="75"/>
      <c r="C61" s="76"/>
      <c r="D61" s="77"/>
      <c r="E61" s="78"/>
      <c r="F61" s="77"/>
      <c r="G61" s="313"/>
      <c r="H61" s="75"/>
      <c r="I61" s="77"/>
      <c r="J61" s="79"/>
      <c r="K61" s="319"/>
      <c r="L61" s="320"/>
      <c r="M61" s="324"/>
      <c r="N61" s="325"/>
      <c r="O61" s="326"/>
    </row>
    <row r="62" spans="1:15" ht="12.75">
      <c r="A62" s="312"/>
      <c r="B62" s="75"/>
      <c r="C62" s="76"/>
      <c r="D62" s="77"/>
      <c r="E62" s="78"/>
      <c r="F62" s="77"/>
      <c r="G62" s="313"/>
      <c r="H62" s="75"/>
      <c r="I62" s="77"/>
      <c r="J62" s="79"/>
      <c r="K62" s="319"/>
      <c r="L62" s="320"/>
      <c r="M62" s="327" t="s">
        <v>915</v>
      </c>
      <c r="N62" s="328">
        <f>N59+N56</f>
        <v>198793.28999999995</v>
      </c>
      <c r="O62" s="329">
        <f>O59+O56</f>
        <v>-1564550.0700000003</v>
      </c>
    </row>
    <row r="63" spans="1:15" ht="12.75">
      <c r="A63" s="312"/>
      <c r="B63" s="75"/>
      <c r="C63" s="76"/>
      <c r="D63" s="77"/>
      <c r="E63" s="78"/>
      <c r="F63" s="77"/>
      <c r="G63" s="313"/>
      <c r="H63" s="75"/>
      <c r="I63" s="77"/>
      <c r="J63" s="79"/>
      <c r="K63" s="319"/>
      <c r="L63" s="320"/>
      <c r="M63" s="327" t="s">
        <v>916</v>
      </c>
      <c r="N63" s="328"/>
      <c r="O63" s="329">
        <f>(O62/N62)</f>
        <v>-7.870235811279147</v>
      </c>
    </row>
    <row r="64" ht="12.75">
      <c r="O64" s="135"/>
    </row>
    <row r="65" spans="9:10" ht="12.75">
      <c r="I65" s="6"/>
      <c r="J6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2022-01-14T13:39:16Z</cp:lastPrinted>
  <dcterms:created xsi:type="dcterms:W3CDTF">1996-11-05T10:16:36Z</dcterms:created>
  <dcterms:modified xsi:type="dcterms:W3CDTF">2022-01-14T13:44:34Z</dcterms:modified>
  <cp:category/>
  <cp:version/>
  <cp:contentType/>
  <cp:contentStatus/>
</cp:coreProperties>
</file>